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awholdings.sharepoint.com/sites/InvestorRelations/Shared Documents/Earnings Prep/2024/Q3/"/>
    </mc:Choice>
  </mc:AlternateContent>
  <xr:revisionPtr revIDLastSave="61" documentId="8_{87DEEF29-3A77-4B5E-BD3B-01C894764B59}" xr6:coauthVersionLast="47" xr6:coauthVersionMax="47" xr10:uidLastSave="{3F9EA81F-981F-4083-A2EE-C4EC28F34EE3}"/>
  <bookViews>
    <workbookView xWindow="-28910" yWindow="-2230" windowWidth="29020" windowHeight="15700" firstSheet="2" activeTab="2" xr2:uid="{E4F68CBB-90B5-45C5-907B-5BC8F44394DD}"/>
  </bookViews>
  <sheets>
    <sheet name="&gt;&gt;Metrics Home&gt;&gt;" sheetId="1" r:id="rId1"/>
    <sheet name="P&amp;L" sheetId="2" r:id="rId2"/>
    <sheet name="Non-GAAP" sheetId="3" r:id="rId3"/>
    <sheet name="Operating Metrics" sheetId="4" r:id="rId4"/>
  </sheet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S2DocOpenMode" hidden="1">"AS2DocumentEdit"</definedName>
    <definedName name="CIQWBGuid" hidden="1">"b03b35e1-c945-4f09-86b5-e6593adee5ce"</definedName>
    <definedName name="Company_Name" hidden="1">#REF!</definedName>
    <definedName name="Comparative_Period" hidden="1">#REF!</definedName>
    <definedName name="CompYear" hidden="1">#REF!</definedName>
    <definedName name="Contractors">#REF!</definedName>
    <definedName name="Current_Period" hidden="1">#REF!</definedName>
    <definedName name="CurrYear" hidden="1">#REF!</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Location">#REF!</definedName>
    <definedName name="LocationType">#REF!</definedName>
    <definedName name="MfgOpsLocation">#REF!</definedName>
    <definedName name="States">#REF!</definedName>
    <definedName name="Types">#REF!</definedName>
    <definedName name="VendorStatus">#REF!</definedName>
    <definedName name="vertex42_copyright" hidden="1">"© 2008-2015 Vertex42 LLC"</definedName>
    <definedName name="vertex42_id" hidden="1">"cash-flow-statement.xlsx"</definedName>
    <definedName name="vertex42_title" hidden="1">"Cash Flow Statement"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4" l="1"/>
  <c r="K34" i="4"/>
  <c r="J9" i="2"/>
  <c r="C38" i="4"/>
  <c r="D38" i="4"/>
  <c r="E38" i="4"/>
  <c r="F38" i="4"/>
  <c r="B38" i="4"/>
  <c r="K39" i="2"/>
  <c r="K38" i="2"/>
  <c r="K9" i="2"/>
  <c r="J39" i="2" l="1"/>
  <c r="J10" i="3"/>
  <c r="K42" i="2"/>
  <c r="J42" i="2"/>
  <c r="J38" i="2"/>
  <c r="K11" i="4" l="1"/>
  <c r="J11" i="4"/>
  <c r="J19" i="3"/>
  <c r="K40" i="2"/>
  <c r="J40" i="2"/>
  <c r="J30" i="4"/>
  <c r="K30" i="4"/>
  <c r="J11" i="3"/>
  <c r="K33" i="4" l="1"/>
  <c r="J33" i="4"/>
  <c r="K55" i="2"/>
  <c r="J55" i="2"/>
  <c r="J20" i="3"/>
  <c r="J49" i="2"/>
  <c r="J43" i="2"/>
  <c r="K43" i="2"/>
  <c r="K11" i="3"/>
  <c r="K10" i="3"/>
  <c r="K56" i="2" l="1"/>
  <c r="J56" i="2"/>
  <c r="J50" i="2"/>
  <c r="K38" i="3"/>
  <c r="J38" i="3"/>
  <c r="K20" i="3"/>
  <c r="K19" i="3"/>
  <c r="K52" i="2" l="1"/>
  <c r="K39" i="3"/>
  <c r="K50" i="2"/>
  <c r="K49" i="2"/>
  <c r="J39" i="3"/>
  <c r="K53" i="2" l="1"/>
  <c r="J53" i="2"/>
  <c r="J52" i="2"/>
</calcChain>
</file>

<file path=xl/sharedStrings.xml><?xml version="1.0" encoding="utf-8"?>
<sst xmlns="http://schemas.openxmlformats.org/spreadsheetml/2006/main" count="187" uniqueCount="98">
  <si>
    <t xml:space="preserve">Metrics File Table of Contents </t>
  </si>
  <si>
    <t>1- P&amp;L</t>
  </si>
  <si>
    <t>2- Non-GAAP Reconciliations</t>
  </si>
  <si>
    <t>3- Operating Metrics</t>
  </si>
  <si>
    <t>HOME</t>
  </si>
  <si>
    <t>Income Statement and Non GAAP Financial Metrics</t>
  </si>
  <si>
    <t>$ in thousands</t>
  </si>
  <si>
    <t xml:space="preserve"> </t>
  </si>
  <si>
    <t>Q1 2023</t>
  </si>
  <si>
    <t>Q2 2023</t>
  </si>
  <si>
    <t>Q3 2023</t>
  </si>
  <si>
    <t>Q4 2023</t>
  </si>
  <si>
    <t>FY 2023</t>
  </si>
  <si>
    <t>Q1 2024</t>
  </si>
  <si>
    <t>Q2 2024</t>
  </si>
  <si>
    <t>Q3 2024</t>
  </si>
  <si>
    <t xml:space="preserve">Q/Q </t>
  </si>
  <si>
    <t>Y/Y</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</si>
  <si>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</si>
  <si>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</si>
  <si>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</si>
  <si>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</si>
  <si>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</si>
  <si>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</si>
  <si>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</si>
  <si>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</si>
  <si>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</si>
  <si>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</si>
  <si>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</si>
  <si>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</si>
  <si>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Operating loss</t>
  </si>
  <si>
    <t>Other income (expense)</t>
  </si>
  <si>
    <t>Interest expense</t>
  </si>
  <si>
    <t>Other income</t>
  </si>
  <si>
    <t>Total other income (expense)</t>
  </si>
  <si>
    <t>Loss before income taxes</t>
  </si>
  <si>
    <t>Provision for income taxes</t>
  </si>
  <si>
    <t>Net loss</t>
  </si>
  <si>
    <t>Revenue Details</t>
  </si>
  <si>
    <t>Retail revenues</t>
  </si>
  <si>
    <t>Wholesale revenues</t>
  </si>
  <si>
    <t>System-Wide revenues</t>
  </si>
  <si>
    <t>Elimination of inter-company revenues</t>
  </si>
  <si>
    <t>Total revenues, net</t>
  </si>
  <si>
    <t>Third-Party wholesale</t>
  </si>
  <si>
    <r>
      <t>Non-GAAP Financial Metrics</t>
    </r>
    <r>
      <rPr>
        <b/>
        <u/>
        <vertAlign val="superscript"/>
        <sz val="11"/>
        <color theme="1"/>
        <rFont val="Aptos Narrow"/>
        <family val="2"/>
        <scheme val="minor"/>
      </rPr>
      <t>(1)</t>
    </r>
  </si>
  <si>
    <t>Adjusted Gross Profit</t>
  </si>
  <si>
    <t>Adjusted Gross Margin</t>
  </si>
  <si>
    <t>Adjusted EBITDA</t>
  </si>
  <si>
    <t>Adjusted EBITDA Margin</t>
  </si>
  <si>
    <t>SG&amp;A ex Settlement</t>
  </si>
  <si>
    <t>SG&amp;A as % of net Revenue</t>
  </si>
  <si>
    <t>1) Detailed reconciliation provided on Non-GAAP Adjustment schedule</t>
  </si>
  <si>
    <t xml:space="preserve">Adjusted Gross Profit, Adjusted Gross Margin, Adjusted EBITDA, and Adjusted EBITDA Margin are a non-GAAP financial measures. </t>
  </si>
  <si>
    <t>Please see the “Supplemental Information (Unaudited) Regarding Non-GAAP Financial Measures” at the end of this presentation for a reconciliation of non-GAAP to GAAP measures. </t>
  </si>
  <si>
    <t>Non- GAAP Adjustments</t>
  </si>
  <si>
    <t>Gross Profit</t>
  </si>
  <si>
    <t>Gross Margin</t>
  </si>
  <si>
    <t>Depreciation and amortization included in cost of goods sold</t>
  </si>
  <si>
    <t>Equity-based compensation included in cost of goods sold</t>
  </si>
  <si>
    <r>
      <t>Start-up costs included in cost of goods sold</t>
    </r>
    <r>
      <rPr>
        <vertAlign val="superscript"/>
        <sz val="11"/>
        <color rgb="FF000000"/>
        <rFont val="Calibri"/>
        <family val="2"/>
      </rPr>
      <t>(1)</t>
    </r>
  </si>
  <si>
    <r>
      <rPr>
        <sz val="11"/>
        <color rgb="FF000000"/>
        <rFont val="Calibri"/>
        <family val="2"/>
      </rPr>
      <t>Non-cash inventory adjustments</t>
    </r>
    <r>
      <rPr>
        <vertAlign val="superscript"/>
        <sz val="11"/>
        <color rgb="FF000000"/>
        <rFont val="Calibri"/>
        <family val="2"/>
      </rPr>
      <t>(2)</t>
    </r>
  </si>
  <si>
    <t>Net Income / (Loss)</t>
  </si>
  <si>
    <t>Income tax expense</t>
  </si>
  <si>
    <t>Other, net</t>
  </si>
  <si>
    <r>
      <rPr>
        <sz val="11"/>
        <color rgb="FF000000"/>
        <rFont val="Calibri"/>
        <family val="2"/>
      </rPr>
      <t xml:space="preserve">Non-cash inventory adjustments </t>
    </r>
    <r>
      <rPr>
        <vertAlign val="superscript"/>
        <sz val="11"/>
        <color rgb="FF000000"/>
        <rFont val="Calibri"/>
        <family val="2"/>
      </rPr>
      <t>(2)</t>
    </r>
  </si>
  <si>
    <r>
      <t>Start-up costs</t>
    </r>
    <r>
      <rPr>
        <vertAlign val="superscript"/>
        <sz val="11"/>
        <rFont val="Aptos Narrow"/>
        <family val="2"/>
        <scheme val="minor"/>
      </rPr>
      <t>(3)</t>
    </r>
  </si>
  <si>
    <r>
      <t>Transaction-related and other non-recurring expenses</t>
    </r>
    <r>
      <rPr>
        <vertAlign val="superscript"/>
        <sz val="11"/>
        <rFont val="Aptos Narrow"/>
        <family val="2"/>
        <scheme val="minor"/>
      </rPr>
      <t>(4)</t>
    </r>
  </si>
  <si>
    <t>(Gain) / loss on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</si>
  <si>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</si>
  <si>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</si>
  <si>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 xml:space="preserve">(2) Consists of write-offs of expired products, obsolete packaging, and net realizable value adjustments related to certain inventory items. </t>
  </si>
  <si>
    <t>(3) One-time costs associated with acquiring real estate, obtaining licenses and permits, and other costs incurred before commencement of operations at certain locations, as well as incremental expenses associated with the expansion of activities at our cultivation facilities that are not yet operating at scale, including excess overhead expenses resulting from delays in regulatory approvals at certain cultivation facilities. Also includes other one-time expenses, as applicable.</t>
  </si>
  <si>
    <t>(4) 	Legal and professional fees associated with litigation matters, potential acquisitions, and other regulatory matters and other non-recurring expenses. Also includes fair value adjustments related to earn outs and certain reserves, as applicable.</t>
  </si>
  <si>
    <t>Key Operating Metrics</t>
  </si>
  <si>
    <t xml:space="preserve">Figures in thousands  </t>
  </si>
  <si>
    <t>Retail</t>
  </si>
  <si>
    <t>% Quarter-over-Quarter Change</t>
  </si>
  <si>
    <t>Per Average Dispensary</t>
  </si>
  <si>
    <t>Annual Revenue per Dispensary</t>
  </si>
  <si>
    <r>
      <t>Open Dispensaries at Quarter-End</t>
    </r>
    <r>
      <rPr>
        <b/>
        <vertAlign val="superscript"/>
        <sz val="11"/>
        <color theme="1"/>
        <rFont val="Aptos Narrow"/>
        <family val="2"/>
        <scheme val="minor"/>
      </rPr>
      <t>(1)</t>
    </r>
  </si>
  <si>
    <t>Illinois</t>
  </si>
  <si>
    <t>Massachusetts</t>
  </si>
  <si>
    <t>New Jersey</t>
  </si>
  <si>
    <t>Michigan</t>
  </si>
  <si>
    <r>
      <t>Ohio</t>
    </r>
    <r>
      <rPr>
        <vertAlign val="superscript"/>
        <sz val="11"/>
        <color theme="1"/>
        <rFont val="Aptos Narrow"/>
        <family val="2"/>
        <scheme val="minor"/>
      </rPr>
      <t>(1)</t>
    </r>
  </si>
  <si>
    <t>Maryland</t>
  </si>
  <si>
    <t>Pennsylvania</t>
  </si>
  <si>
    <t>Partners Consolidated</t>
  </si>
  <si>
    <t>Wholesale</t>
  </si>
  <si>
    <t>Wholesale revenues, net of intercompany sales</t>
  </si>
  <si>
    <t>Intercompany Sales</t>
  </si>
  <si>
    <r>
      <t>Active Canopy Square Footage at Quarter-End</t>
    </r>
    <r>
      <rPr>
        <b/>
        <vertAlign val="superscript"/>
        <sz val="11"/>
        <color theme="1"/>
        <rFont val="Aptos Narrow"/>
        <family val="2"/>
        <scheme val="minor"/>
      </rPr>
      <t>(2)</t>
    </r>
  </si>
  <si>
    <r>
      <t>Illinois</t>
    </r>
    <r>
      <rPr>
        <vertAlign val="superscript"/>
        <sz val="11"/>
        <color theme="1"/>
        <rFont val="Aptos Narrow"/>
        <family val="2"/>
        <scheme val="minor"/>
      </rPr>
      <t>(3)</t>
    </r>
  </si>
  <si>
    <r>
      <t>Ohio</t>
    </r>
    <r>
      <rPr>
        <vertAlign val="superscript"/>
        <sz val="11"/>
        <color theme="1"/>
        <rFont val="Aptos Narrow"/>
        <family val="2"/>
        <scheme val="minor"/>
      </rPr>
      <t>(2)</t>
    </r>
  </si>
  <si>
    <t>(1) Carroll dispensary results are not included in the Company's consolidated results though September 30, 2021.</t>
  </si>
  <si>
    <t>(2) Hemma results included in the Company's consolidated results beginning May 5, 2021.</t>
  </si>
  <si>
    <t>(3) Completed just before YE. Planted in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</si>
</sst>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s>
  <fonts count="19">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b/>
      <u/>
      <sz val="11"/>
      <color theme="1"/>
      <name val="Aptos Narrow"/>
      <family val="2"/>
      <scheme val="minor"/>
    </font>
    <font>
      <sz val="10"/>
      <name val="Arial"/>
      <family val="2"/>
    </font>
    <font>
      <b/>
      <u/>
      <vertAlign val="superscript"/>
      <sz val="11"/>
      <color theme="1"/>
      <name val="Aptos Narrow"/>
      <family val="2"/>
      <scheme val="minor"/>
    </font>
    <font>
      <sz val="11"/>
      <color rgb="FF0033CC"/>
      <name val="Aptos Narrow"/>
      <family val="2"/>
      <scheme val="minor"/>
    </font>
    <font>
      <sz val="11"/>
      <color rgb="FF000000"/>
      <name val="Calibri"/>
      <family val="2"/>
    </font>
    <font>
      <vertAlign val="superscript"/>
      <sz val="11"/>
      <color rgb="FF000000"/>
      <name val="Calibri"/>
      <family val="2"/>
    </font>
    <font>
      <b/>
      <i/>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1"/>
      <name val="Calibri"/>
      <family val="2"/>
    </font>
    <font>
      <vertAlign val="superscript"/>
      <sz val="11"/>
      <name val="Aptos Narrow"/>
      <family val="2"/>
      <scheme val="minor"/>
    </font>
    <font>
      <b/>
      <vertAlign val="superscript"/>
      <sz val="11"/>
      <color theme="1"/>
      <name val="Aptos Narrow"/>
      <family val="2"/>
      <scheme val="minor"/>
    </font>
    <font>
      <vertAlign val="superscript"/>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6">
    <border>
      <left/>
      <right/>
      <top/>
      <bottom/>
      <diagonal/>
    </border>
    <border>
      <left/>
      <right/>
      <top/>
      <bottom style="thin">
        <color auto="1"/>
      </bottom>
      <diagonal/>
    </border>
    <border>
      <left/>
      <right/>
      <top style="thin">
        <color auto="1"/>
      </top>
      <bottom style="double">
        <color auto="1"/>
      </bottom>
      <diagonal/>
    </border>
    <border>
      <left/>
      <right/>
      <top style="mediumDashed">
        <color rgb="FF0070C0"/>
      </top>
      <bottom/>
      <diagonal/>
    </border>
    <border>
      <left/>
      <right/>
      <top style="thin">
        <color auto="1"/>
      </top>
      <bottom/>
      <diagonal/>
    </border>
    <border>
      <left/>
      <right/>
      <top style="mediumDashed">
        <color rgb="FF00B0F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xf numFmtId="0" fontId="15" fillId="0" borderId="0"/>
  </cellStyleXfs>
  <cellXfs count="110">
    <xf numFmtId="0" fontId="0" fillId="0" borderId="0" xfId="0"/>
    <xf numFmtId="0" fontId="2" fillId="0" borderId="0" xfId="0" applyFont="1"/>
    <xf numFmtId="0" fontId="3" fillId="0" borderId="0" xfId="3"/>
    <xf numFmtId="0" fontId="0" fillId="2" borderId="0" xfId="0" applyFill="1"/>
    <xf numFmtId="43" fontId="0" fillId="2" borderId="0" xfId="0" applyNumberFormat="1" applyFill="1"/>
    <xf numFmtId="0" fontId="3" fillId="2" borderId="0" xfId="3" applyFill="1"/>
    <xf numFmtId="0" fontId="2" fillId="2" borderId="0" xfId="0" applyFont="1" applyFill="1"/>
    <xf numFmtId="0" fontId="4" fillId="2" borderId="0" xfId="0" applyFont="1" applyFill="1"/>
    <xf numFmtId="0" fontId="2" fillId="0" borderId="1" xfId="0" applyFont="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2" borderId="0" xfId="0" applyFont="1" applyFill="1"/>
    <xf numFmtId="0" fontId="2" fillId="0" borderId="0" xfId="0" applyFont="1"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vertical="center" wrapText="1"/>
    </xf>
    <xf numFmtId="42" fontId="2" fillId="0" borderId="0" xfId="0" applyNumberFormat="1" applyFont="1"/>
    <xf numFmtId="42" fontId="2" fillId="2" borderId="0" xfId="0" applyNumberFormat="1" applyFont="1" applyFill="1"/>
    <xf numFmtId="42" fontId="2" fillId="3" borderId="0" xfId="0" applyNumberFormat="1" applyFont="1" applyFill="1"/>
    <xf numFmtId="164" fontId="0" fillId="2" borderId="0" xfId="2" applyNumberFormat="1" applyFont="1" applyFill="1"/>
    <xf numFmtId="164" fontId="2" fillId="2" borderId="0" xfId="2" applyNumberFormat="1" applyFont="1" applyFill="1"/>
    <xf numFmtId="0" fontId="0" fillId="0" borderId="0" xfId="0" applyAlignment="1">
      <alignment horizontal="left" vertical="center" wrapText="1" indent="1"/>
    </xf>
    <xf numFmtId="41" fontId="0" fillId="0" borderId="1" xfId="0" applyNumberFormat="1" applyBorder="1"/>
    <xf numFmtId="41" fontId="0" fillId="2" borderId="1" xfId="0" applyNumberFormat="1" applyFill="1" applyBorder="1"/>
    <xf numFmtId="41" fontId="0" fillId="3" borderId="1" xfId="0" applyNumberFormat="1" applyFill="1" applyBorder="1"/>
    <xf numFmtId="41" fontId="2" fillId="0" borderId="0" xfId="0" applyNumberFormat="1" applyFont="1"/>
    <xf numFmtId="41" fontId="2" fillId="2" borderId="0" xfId="0" applyNumberFormat="1" applyFont="1" applyFill="1"/>
    <xf numFmtId="41" fontId="2" fillId="3" borderId="0" xfId="0" applyNumberFormat="1" applyFont="1" applyFill="1"/>
    <xf numFmtId="165" fontId="0" fillId="2" borderId="0" xfId="1" applyNumberFormat="1" applyFont="1" applyFill="1"/>
    <xf numFmtId="0" fontId="4" fillId="0" borderId="0" xfId="0" applyFont="1" applyAlignment="1">
      <alignment vertical="center" wrapText="1"/>
    </xf>
    <xf numFmtId="164" fontId="4" fillId="0" borderId="0" xfId="2" applyNumberFormat="1" applyFont="1" applyFill="1"/>
    <xf numFmtId="164" fontId="4" fillId="2" borderId="0" xfId="2" applyNumberFormat="1" applyFont="1" applyFill="1"/>
    <xf numFmtId="164" fontId="4" fillId="3" borderId="0" xfId="2" applyNumberFormat="1" applyFont="1" applyFill="1"/>
    <xf numFmtId="164" fontId="2" fillId="0" borderId="0" xfId="2" applyNumberFormat="1" applyFont="1" applyFill="1"/>
    <xf numFmtId="41" fontId="0" fillId="0" borderId="0" xfId="0" applyNumberFormat="1"/>
    <xf numFmtId="41" fontId="0" fillId="2" borderId="0" xfId="0" applyNumberFormat="1" applyFill="1"/>
    <xf numFmtId="41" fontId="0" fillId="3" borderId="0" xfId="0" applyNumberFormat="1" applyFill="1"/>
    <xf numFmtId="0" fontId="0" fillId="0" borderId="0" xfId="0" applyAlignment="1">
      <alignment vertical="center" wrapText="1"/>
    </xf>
    <xf numFmtId="42" fontId="2" fillId="0" borderId="2" xfId="0" applyNumberFormat="1" applyFont="1" applyBorder="1"/>
    <xf numFmtId="42" fontId="2" fillId="2" borderId="2" xfId="0" applyNumberFormat="1" applyFont="1" applyFill="1" applyBorder="1"/>
    <xf numFmtId="42" fontId="2" fillId="3" borderId="2" xfId="0" applyNumberFormat="1" applyFont="1" applyFill="1" applyBorder="1"/>
    <xf numFmtId="0" fontId="2" fillId="3" borderId="0" xfId="0" applyFont="1" applyFill="1"/>
    <xf numFmtId="0" fontId="0" fillId="0" borderId="3" xfId="0" applyBorder="1" applyAlignment="1">
      <alignment vertical="center" wrapText="1"/>
    </xf>
    <xf numFmtId="0" fontId="2" fillId="0" borderId="3" xfId="0" applyFont="1" applyBorder="1"/>
    <xf numFmtId="0" fontId="2" fillId="2" borderId="3" xfId="0" applyFont="1" applyFill="1" applyBorder="1"/>
    <xf numFmtId="0" fontId="2" fillId="3" borderId="3" xfId="0" applyFont="1" applyFill="1" applyBorder="1"/>
    <xf numFmtId="0" fontId="5" fillId="0" borderId="0" xfId="0" applyFont="1" applyAlignment="1">
      <alignment vertical="center" wrapText="1"/>
    </xf>
    <xf numFmtId="42" fontId="2" fillId="0" borderId="1" xfId="0" applyNumberFormat="1" applyFont="1" applyBorder="1"/>
    <xf numFmtId="41" fontId="2" fillId="3" borderId="1" xfId="0" applyNumberFormat="1" applyFont="1" applyFill="1" applyBorder="1"/>
    <xf numFmtId="0" fontId="2" fillId="0" borderId="0" xfId="0" applyFont="1" applyAlignment="1">
      <alignment horizontal="left" vertical="center" wrapText="1"/>
    </xf>
    <xf numFmtId="41" fontId="2" fillId="0" borderId="1" xfId="0" applyNumberFormat="1" applyFont="1" applyBorder="1"/>
    <xf numFmtId="0" fontId="4" fillId="0" borderId="0" xfId="0" applyFont="1" applyAlignment="1">
      <alignment horizontal="left" vertical="center" wrapText="1" indent="2"/>
    </xf>
    <xf numFmtId="164" fontId="4" fillId="0" borderId="0" xfId="0" applyNumberFormat="1" applyFont="1"/>
    <xf numFmtId="164" fontId="4" fillId="3" borderId="0" xfId="0" applyNumberFormat="1" applyFont="1" applyFill="1"/>
    <xf numFmtId="0" fontId="4" fillId="0" borderId="0" xfId="0" applyFont="1"/>
    <xf numFmtId="166" fontId="4" fillId="0" borderId="0" xfId="0" applyNumberFormat="1" applyFont="1"/>
    <xf numFmtId="166" fontId="4" fillId="3" borderId="0" xfId="0" applyNumberFormat="1" applyFont="1" applyFill="1"/>
    <xf numFmtId="0" fontId="0" fillId="2" borderId="0" xfId="0" applyFill="1" applyAlignment="1">
      <alignment horizontal="left" wrapText="1"/>
    </xf>
    <xf numFmtId="0" fontId="0" fillId="0" borderId="0" xfId="0" applyAlignment="1">
      <alignment horizontal="left" wrapText="1"/>
    </xf>
    <xf numFmtId="42" fontId="0" fillId="2" borderId="0" xfId="0" applyNumberFormat="1" applyFill="1"/>
    <xf numFmtId="0" fontId="5" fillId="0" borderId="0" xfId="0" applyFont="1" applyAlignment="1">
      <alignment vertical="top"/>
    </xf>
    <xf numFmtId="0" fontId="8"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4"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9" fillId="0" borderId="0" xfId="0" applyFont="1" applyAlignment="1">
      <alignment vertical="top"/>
    </xf>
    <xf numFmtId="0" fontId="8"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1" fillId="4" borderId="1" xfId="0" applyFont="1" applyFill="1" applyBorder="1" applyAlignment="1">
      <alignment horizontal="left" vertical="top" indent="1"/>
    </xf>
    <xf numFmtId="164" fontId="11" fillId="4" borderId="1" xfId="2" applyNumberFormat="1" applyFont="1" applyFill="1" applyBorder="1"/>
    <xf numFmtId="42" fontId="2" fillId="2" borderId="3" xfId="0" applyNumberFormat="1" applyFont="1" applyFill="1" applyBorder="1"/>
    <xf numFmtId="0" fontId="12" fillId="0" borderId="0" xfId="0" applyFont="1" applyAlignment="1">
      <alignment vertical="top"/>
    </xf>
    <xf numFmtId="0" fontId="13" fillId="3" borderId="0" xfId="0" applyFont="1" applyFill="1" applyAlignment="1">
      <alignment vertical="top"/>
    </xf>
    <xf numFmtId="0" fontId="14" fillId="0" borderId="0" xfId="0" applyFont="1" applyAlignment="1">
      <alignment vertical="top"/>
    </xf>
    <xf numFmtId="0" fontId="13" fillId="0" borderId="0" xfId="0" applyFont="1" applyAlignment="1">
      <alignment horizontal="left" vertical="top" indent="1"/>
    </xf>
    <xf numFmtId="0" fontId="9" fillId="0" borderId="0" xfId="0" applyFont="1" applyAlignment="1">
      <alignment horizontal="left" vertical="top" indent="1"/>
    </xf>
    <xf numFmtId="0" fontId="13" fillId="0" borderId="0" xfId="0" applyFont="1" applyAlignment="1">
      <alignment horizontal="left" vertical="top" wrapText="1" indent="1"/>
    </xf>
    <xf numFmtId="166" fontId="11" fillId="4" borderId="1" xfId="2" applyNumberFormat="1" applyFont="1" applyFill="1" applyBorder="1"/>
    <xf numFmtId="0" fontId="0" fillId="2" borderId="0" xfId="0" applyFill="1" applyAlignment="1">
      <alignment horizontal="left" vertical="top" wrapText="1"/>
    </xf>
    <xf numFmtId="44" fontId="0" fillId="2" borderId="0" xfId="0" applyNumberFormat="1" applyFill="1"/>
    <xf numFmtId="41" fontId="0" fillId="2" borderId="0" xfId="0" applyNumberFormat="1" applyFill="1" applyAlignment="1">
      <alignment wrapText="1"/>
    </xf>
    <xf numFmtId="0" fontId="0" fillId="2" borderId="0" xfId="0" applyFill="1" applyAlignment="1">
      <alignment wrapText="1"/>
    </xf>
    <xf numFmtId="0" fontId="0" fillId="2" borderId="0" xfId="0" applyFill="1" applyAlignment="1">
      <alignment vertical="top" wrapText="1"/>
    </xf>
    <xf numFmtId="44" fontId="0" fillId="2" borderId="0" xfId="0" applyNumberFormat="1" applyFill="1" applyAlignment="1">
      <alignment vertical="top" wrapText="1"/>
    </xf>
    <xf numFmtId="42" fontId="0" fillId="2" borderId="0" xfId="0" applyNumberFormat="1" applyFill="1" applyAlignment="1">
      <alignment vertical="top" wrapText="1"/>
    </xf>
    <xf numFmtId="0" fontId="2" fillId="4" borderId="0" xfId="0" applyFont="1" applyFill="1" applyAlignment="1">
      <alignment vertical="center" wrapText="1"/>
    </xf>
    <xf numFmtId="42" fontId="2" fillId="4" borderId="0" xfId="0" applyNumberFormat="1" applyFont="1" applyFill="1"/>
    <xf numFmtId="0" fontId="4" fillId="4" borderId="0" xfId="0" applyFont="1" applyFill="1" applyAlignment="1">
      <alignment horizontal="left" indent="1"/>
    </xf>
    <xf numFmtId="164" fontId="4" fillId="4" borderId="0" xfId="2" applyNumberFormat="1" applyFont="1" applyFill="1"/>
    <xf numFmtId="0" fontId="2" fillId="4" borderId="0" xfId="0" applyFont="1" applyFill="1"/>
    <xf numFmtId="166" fontId="4" fillId="2" borderId="0" xfId="2" applyNumberFormat="1" applyFont="1" applyFill="1"/>
    <xf numFmtId="166" fontId="2" fillId="2" borderId="0" xfId="0" applyNumberFormat="1" applyFont="1" applyFill="1"/>
    <xf numFmtId="166" fontId="2" fillId="3" borderId="0" xfId="0" applyNumberFormat="1" applyFont="1" applyFill="1"/>
    <xf numFmtId="42" fontId="0" fillId="3" borderId="0" xfId="0" applyNumberFormat="1" applyFill="1"/>
    <xf numFmtId="41" fontId="2" fillId="4" borderId="0" xfId="0" applyNumberFormat="1" applyFont="1" applyFill="1"/>
    <xf numFmtId="0" fontId="0" fillId="2" borderId="0" xfId="0" applyFill="1" applyAlignment="1">
      <alignment horizontal="left" indent="1"/>
    </xf>
    <xf numFmtId="1" fontId="0" fillId="2" borderId="0" xfId="0" applyNumberFormat="1" applyFill="1"/>
    <xf numFmtId="0" fontId="0" fillId="2" borderId="5" xfId="0" applyFill="1" applyBorder="1"/>
    <xf numFmtId="0" fontId="0" fillId="3" borderId="5" xfId="0" applyFill="1" applyBorder="1"/>
    <xf numFmtId="166" fontId="4" fillId="4" borderId="0" xfId="2" applyNumberFormat="1" applyFont="1" applyFill="1"/>
    <xf numFmtId="9" fontId="1" fillId="4" borderId="0" xfId="2" applyFont="1" applyFill="1"/>
    <xf numFmtId="3" fontId="0" fillId="0" borderId="0" xfId="0" applyNumberFormat="1"/>
    <xf numFmtId="0" fontId="0" fillId="2" borderId="0" xfId="0" applyFill="1" applyAlignment="1">
      <alignment horizontal="left" wrapText="1"/>
    </xf>
    <xf numFmtId="0" fontId="0" fillId="0" borderId="0" xfId="0" applyAlignment="1">
      <alignment horizontal="left" vertical="top" wrapText="1"/>
    </xf>
    <xf numFmtId="0" fontId="4" fillId="2" borderId="0" xfId="0" applyFont="1" applyFill="1" applyAlignment="1">
      <alignment horizontal="left" wrapText="1"/>
    </xf>
  </cellXfs>
  <cellStyles count="6">
    <cellStyle name="Comma" xfId="1" builtinId="3"/>
    <cellStyle name="Hyperlink" xfId="3" builtinId="8"/>
    <cellStyle name="Normal" xfId="0" builtinId="0"/>
    <cellStyle name="Normal 2" xfId="4" xr:uid="{B73A7ECA-166A-464F-81C0-BCAFC0165DC7}"/>
    <cellStyle name="Normal 2 2 2" xfId="5" xr:uid="{5906A8D3-5F35-4053-962D-518F2D62A81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517017</xdr:colOff>
      <xdr:row>6</xdr:row>
      <xdr:rowOff>20955</xdr:rowOff>
    </xdr:to>
    <xdr:pic>
      <xdr:nvPicPr>
        <xdr:cNvPr id="2" name="Picture 1">
          <a:extLst>
            <a:ext uri="{FF2B5EF4-FFF2-40B4-BE49-F238E27FC236}">
              <a16:creationId xmlns:a16="http://schemas.microsoft.com/office/drawing/2014/main" id="{E344F044-624A-4B69-A35B-BA723C49C58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31775"/>
          <a:ext cx="1513967" cy="894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1540637</xdr:colOff>
      <xdr:row>4</xdr:row>
      <xdr:rowOff>92710</xdr:rowOff>
    </xdr:to>
    <xdr:pic>
      <xdr:nvPicPr>
        <xdr:cNvPr id="2" name="Picture 1">
          <a:extLst>
            <a:ext uri="{FF2B5EF4-FFF2-40B4-BE49-F238E27FC236}">
              <a16:creationId xmlns:a16="http://schemas.microsoft.com/office/drawing/2014/main" id="{5662A35E-7D02-4141-92E4-1F1E4CE5A81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216150" y="0"/>
          <a:ext cx="1540637" cy="835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1492694</xdr:colOff>
      <xdr:row>4</xdr:row>
      <xdr:rowOff>59055</xdr:rowOff>
    </xdr:to>
    <xdr:pic>
      <xdr:nvPicPr>
        <xdr:cNvPr id="2" name="Picture 1">
          <a:extLst>
            <a:ext uri="{FF2B5EF4-FFF2-40B4-BE49-F238E27FC236}">
              <a16:creationId xmlns:a16="http://schemas.microsoft.com/office/drawing/2014/main" id="{568DEBC4-0507-4D7D-A4F7-53F1DA588E9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398065" y="184150"/>
          <a:ext cx="1492694" cy="7956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1505077</xdr:colOff>
      <xdr:row>4</xdr:row>
      <xdr:rowOff>87630</xdr:rowOff>
    </xdr:to>
    <xdr:pic>
      <xdr:nvPicPr>
        <xdr:cNvPr id="2" name="Picture 1">
          <a:extLst>
            <a:ext uri="{FF2B5EF4-FFF2-40B4-BE49-F238E27FC236}">
              <a16:creationId xmlns:a16="http://schemas.microsoft.com/office/drawing/2014/main" id="{47A0CB50-6B04-4F27-87DD-57FE2CC7CA8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505077" cy="8571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B569-1A65-491D-B316-861FE57A107C}">
  <sheetPr>
    <tabColor rgb="FFFFFF00"/>
  </sheetPr>
  <dimension ref="A1:H17"/>
  <sheetViews>
    <sheetView showGridLines="0" workbookViewId="0"/>
  </sheetViews>
  <sheetFormatPr defaultColWidth="0" defaultRowHeight="14.45" customHeight="1" zeroHeight="1"/>
  <cols>
    <col min="1" max="8" width="8.5703125" customWidth="1"/>
    <col min="9" max="16384" width="9.42578125" hidden="1"/>
  </cols>
  <sheetData>
    <row r="1" spans="2:3"/>
    <row r="2" spans="2:3"/>
    <row r="3" spans="2:3"/>
    <row r="4" spans="2:3"/>
    <row r="5" spans="2:3"/>
    <row r="6" spans="2:3"/>
    <row r="7" spans="2:3">
      <c r="B7" s="1" t="s">
        <v>0</v>
      </c>
      <c r="C7" s="1"/>
    </row>
    <row r="8" spans="2:3">
      <c r="B8" s="2" t="s">
        <v>1</v>
      </c>
    </row>
    <row r="9" spans="2:3">
      <c r="B9" s="2" t="s">
        <v>2</v>
      </c>
    </row>
    <row r="10" spans="2:3">
      <c r="B10" s="2" t="s">
        <v>3</v>
      </c>
    </row>
    <row r="11" spans="2:3"/>
    <row r="12" spans="2:3"/>
    <row r="13" spans="2:3"/>
    <row r="14" spans="2:3"/>
    <row r="15" spans="2:3"/>
    <row r="16" spans="2:3"/>
    <row r="17"/>
  </sheetData>
  <hyperlinks>
    <hyperlink ref="B8" location="'P&amp;L'!A1" display="1- P&amp;L" xr:uid="{C59D74AF-1DD3-42DC-9413-86B166CA4229}"/>
    <hyperlink ref="B9" location="'Non-GAAP'!A1" display="2- Non-GAAP Reconciliations" xr:uid="{9C1F022A-92E9-4964-A0B6-1886ED256093}"/>
    <hyperlink ref="B10" location="'Operating Metrics'!A1" display="3- Operating Metrics" xr:uid="{FB11923E-F246-41C7-B8C6-0B6F93262E4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16A5-A87B-485D-BB9B-C622EB0BE08B}">
  <sheetPr>
    <tabColor rgb="FFFFFF00"/>
    <pageSetUpPr fitToPage="1"/>
  </sheetPr>
  <dimension ref="A1:AK62"/>
  <sheetViews>
    <sheetView showGridLines="0" zoomScale="115" zoomScaleNormal="115" workbookViewId="0">
      <selection activeCell="A32" sqref="A32"/>
    </sheetView>
  </sheetViews>
  <sheetFormatPr defaultColWidth="0" defaultRowHeight="15" customHeight="1" zeroHeight="1"/>
  <cols>
    <col min="1" max="1" width="38.42578125" style="3" customWidth="1"/>
    <col min="2" max="2" width="10.5703125" bestFit="1" customWidth="1"/>
    <col min="3" max="3" width="10.42578125" style="3" customWidth="1"/>
    <col min="4" max="6" width="10.5703125" style="3" customWidth="1"/>
    <col min="7" max="9" width="10.5703125" bestFit="1" customWidth="1"/>
    <col min="10" max="10" width="11.42578125" style="3" customWidth="1"/>
    <col min="11" max="11" width="10.5703125" style="3" bestFit="1" customWidth="1"/>
    <col min="12" max="30" width="8.5703125" style="3" hidden="1" customWidth="1"/>
    <col min="31" max="37" width="0" style="3" hidden="1" customWidth="1"/>
    <col min="38" max="16384" width="8.5703125" style="3" hidden="1"/>
  </cols>
  <sheetData>
    <row r="1" spans="1:11" ht="14.45">
      <c r="D1" s="4"/>
    </row>
    <row r="2" spans="1:11" ht="14.45">
      <c r="D2" s="4"/>
    </row>
    <row r="3" spans="1:11" ht="15" customHeight="1"/>
    <row r="4" spans="1:11" ht="14.45">
      <c r="B4" s="5" t="s">
        <v>4</v>
      </c>
      <c r="F4" s="5"/>
    </row>
    <row r="5" spans="1:11" ht="14.45">
      <c r="A5" s="6" t="s">
        <v>5</v>
      </c>
    </row>
    <row r="6" spans="1:11" ht="14.45">
      <c r="A6" s="7" t="s">
        <v>6</v>
      </c>
      <c r="J6" s="6" t="s">
        <v>7</v>
      </c>
      <c r="K6" s="6" t="s">
        <v>7</v>
      </c>
    </row>
    <row r="7" spans="1:11" s="6" customFormat="1" ht="14.45">
      <c r="B7" s="8" t="s">
        <v>8</v>
      </c>
      <c r="C7" s="9" t="s">
        <v>9</v>
      </c>
      <c r="D7" s="9" t="s">
        <v>10</v>
      </c>
      <c r="E7" s="9" t="s">
        <v>11</v>
      </c>
      <c r="F7" s="10" t="s">
        <v>12</v>
      </c>
      <c r="G7" s="8" t="s">
        <v>13</v>
      </c>
      <c r="H7" s="8" t="s">
        <v>14</v>
      </c>
      <c r="I7" s="8" t="s">
        <v>15</v>
      </c>
      <c r="J7" s="6" t="s">
        <v>16</v>
      </c>
      <c r="K7" s="6" t="s">
        <v>17</v>
      </c>
    </row>
    <row r="8" spans="1:11" s="6" customFormat="1" ht="14.45">
      <c r="A8" s="11" t="s">
        <v>18</v>
      </c>
      <c r="B8" s="12"/>
      <c r="C8" s="13"/>
      <c r="D8" s="13"/>
      <c r="E8" s="13"/>
      <c r="F8" s="14"/>
      <c r="G8" s="12"/>
      <c r="H8" s="12"/>
      <c r="I8" s="12"/>
      <c r="J8" s="3"/>
      <c r="K8" s="3"/>
    </row>
    <row r="9" spans="1:11" s="6" customFormat="1" ht="14.45">
      <c r="A9" s="15" t="s">
        <v>19</v>
      </c>
      <c r="B9" s="16">
        <v>114176</v>
      </c>
      <c r="C9" s="17">
        <v>122988</v>
      </c>
      <c r="D9" s="17">
        <v>141268</v>
      </c>
      <c r="E9" s="17">
        <v>140158</v>
      </c>
      <c r="F9" s="18">
        <v>518590</v>
      </c>
      <c r="G9" s="16">
        <v>142410</v>
      </c>
      <c r="H9" s="16">
        <v>141536</v>
      </c>
      <c r="I9" s="16">
        <v>141647</v>
      </c>
      <c r="J9" s="19">
        <f>I9/H9-1</f>
        <v>7.8425276961335832E-4</v>
      </c>
      <c r="K9" s="19">
        <f>I9/D9-1</f>
        <v>2.682843956168357E-3</v>
      </c>
    </row>
    <row r="10" spans="1:11" s="6" customFormat="1" ht="14.45">
      <c r="A10" s="21" t="s">
        <v>20</v>
      </c>
      <c r="B10" s="22">
        <v>78472</v>
      </c>
      <c r="C10" s="23">
        <v>94669</v>
      </c>
      <c r="D10" s="23">
        <v>97711</v>
      </c>
      <c r="E10" s="23">
        <v>92617</v>
      </c>
      <c r="F10" s="24">
        <v>363469</v>
      </c>
      <c r="G10" s="22">
        <v>90373</v>
      </c>
      <c r="H10" s="22">
        <v>99963</v>
      </c>
      <c r="I10" s="22">
        <v>97918</v>
      </c>
      <c r="J10" s="19"/>
      <c r="K10" s="19"/>
    </row>
    <row r="11" spans="1:11" s="6" customFormat="1" ht="14.45">
      <c r="A11" s="15" t="s">
        <v>21</v>
      </c>
      <c r="B11" s="25">
        <v>35704</v>
      </c>
      <c r="C11" s="26">
        <v>28319</v>
      </c>
      <c r="D11" s="26">
        <v>43557</v>
      </c>
      <c r="E11" s="26">
        <v>47541</v>
      </c>
      <c r="F11" s="27">
        <v>155121</v>
      </c>
      <c r="G11" s="25">
        <v>52037</v>
      </c>
      <c r="H11" s="25">
        <v>41573</v>
      </c>
      <c r="I11" s="25">
        <v>43729</v>
      </c>
      <c r="J11" s="28"/>
      <c r="K11" s="28"/>
    </row>
    <row r="12" spans="1:11" s="6" customFormat="1" ht="14.45">
      <c r="A12" s="29" t="s">
        <v>22</v>
      </c>
      <c r="B12" s="30">
        <v>0.312710201793722</v>
      </c>
      <c r="C12" s="31">
        <v>0.23025823657592612</v>
      </c>
      <c r="D12" s="31">
        <v>0.30832885012883315</v>
      </c>
      <c r="E12" s="31">
        <v>0.33919576477974855</v>
      </c>
      <c r="F12" s="32">
        <v>0.29912069264737073</v>
      </c>
      <c r="G12" s="30">
        <v>0.36540271048381434</v>
      </c>
      <c r="H12" s="30">
        <v>0.2937273909111463</v>
      </c>
      <c r="I12" s="30">
        <v>0.30871815146102638</v>
      </c>
    </row>
    <row r="13" spans="1:11" s="6" customFormat="1" ht="14.45">
      <c r="A13" s="15"/>
      <c r="B13" s="33"/>
      <c r="C13" s="20"/>
      <c r="D13" s="20"/>
      <c r="E13" s="20"/>
      <c r="F13" s="27"/>
      <c r="G13" s="33"/>
      <c r="H13" s="33"/>
      <c r="I13" s="33"/>
    </row>
    <row r="14" spans="1:11" s="6" customFormat="1" ht="14.45">
      <c r="A14" s="15" t="s">
        <v>23</v>
      </c>
      <c r="B14" s="25"/>
      <c r="C14" s="26"/>
      <c r="D14" s="26"/>
      <c r="E14" s="26"/>
      <c r="F14" s="27"/>
      <c r="G14" s="25"/>
      <c r="H14" s="25"/>
      <c r="I14" s="25"/>
    </row>
    <row r="15" spans="1:11" s="6" customFormat="1" ht="14.45">
      <c r="A15" s="21" t="s">
        <v>24</v>
      </c>
      <c r="B15" s="34">
        <v>13534</v>
      </c>
      <c r="C15" s="35">
        <v>12502</v>
      </c>
      <c r="D15" s="35">
        <v>14721</v>
      </c>
      <c r="E15" s="35">
        <v>22098</v>
      </c>
      <c r="F15" s="36">
        <v>62855</v>
      </c>
      <c r="G15" s="34">
        <v>17230</v>
      </c>
      <c r="H15" s="34">
        <v>13949</v>
      </c>
      <c r="I15" s="34">
        <v>16799</v>
      </c>
    </row>
    <row r="16" spans="1:11" s="6" customFormat="1" ht="14.45">
      <c r="A16" s="21" t="s">
        <v>25</v>
      </c>
      <c r="B16" s="34">
        <v>11569</v>
      </c>
      <c r="C16" s="35">
        <v>14564</v>
      </c>
      <c r="D16" s="35">
        <v>14659</v>
      </c>
      <c r="E16" s="35">
        <v>13726</v>
      </c>
      <c r="F16" s="36">
        <v>54518</v>
      </c>
      <c r="G16" s="34">
        <v>17044</v>
      </c>
      <c r="H16" s="34">
        <v>17392</v>
      </c>
      <c r="I16" s="34">
        <v>20942</v>
      </c>
    </row>
    <row r="17" spans="1:10" s="6" customFormat="1" ht="14.45" hidden="1">
      <c r="A17" s="21" t="s">
        <v>26</v>
      </c>
      <c r="B17" s="34">
        <v>0</v>
      </c>
      <c r="C17" s="35">
        <v>0</v>
      </c>
      <c r="D17" s="35">
        <v>0</v>
      </c>
      <c r="E17" s="35">
        <v>0</v>
      </c>
      <c r="F17" s="36">
        <v>0</v>
      </c>
      <c r="G17" s="34">
        <v>0</v>
      </c>
      <c r="H17" s="34">
        <v>0</v>
      </c>
      <c r="I17" s="34">
        <v>0</v>
      </c>
    </row>
    <row r="18" spans="1:10" s="6" customFormat="1" ht="14.45">
      <c r="A18" s="21" t="s">
        <v>27</v>
      </c>
      <c r="B18" s="34">
        <v>7392</v>
      </c>
      <c r="C18" s="35">
        <v>7041</v>
      </c>
      <c r="D18" s="35">
        <v>7495</v>
      </c>
      <c r="E18" s="35">
        <v>7607</v>
      </c>
      <c r="F18" s="36">
        <v>29535</v>
      </c>
      <c r="G18" s="34">
        <v>8718</v>
      </c>
      <c r="H18" s="34">
        <v>8576</v>
      </c>
      <c r="I18" s="34">
        <v>8763</v>
      </c>
    </row>
    <row r="19" spans="1:10" s="6" customFormat="1" ht="14.1" customHeight="1">
      <c r="A19" s="21" t="s">
        <v>28</v>
      </c>
      <c r="B19" s="22">
        <v>2954</v>
      </c>
      <c r="C19" s="23">
        <v>2198</v>
      </c>
      <c r="D19" s="23">
        <v>3134</v>
      </c>
      <c r="E19" s="23">
        <v>3547</v>
      </c>
      <c r="F19" s="24">
        <v>11833</v>
      </c>
      <c r="G19" s="22">
        <v>6469</v>
      </c>
      <c r="H19" s="22">
        <v>3178</v>
      </c>
      <c r="I19" s="22">
        <v>-359</v>
      </c>
    </row>
    <row r="20" spans="1:10" s="6" customFormat="1" ht="14.45">
      <c r="A20" s="15" t="s">
        <v>29</v>
      </c>
      <c r="B20" s="25">
        <v>35449</v>
      </c>
      <c r="C20" s="26">
        <v>36305</v>
      </c>
      <c r="D20" s="26">
        <v>40009</v>
      </c>
      <c r="E20" s="26">
        <v>46978</v>
      </c>
      <c r="F20" s="27">
        <v>158741</v>
      </c>
      <c r="G20" s="25">
        <v>49461</v>
      </c>
      <c r="H20" s="25">
        <v>43095</v>
      </c>
      <c r="I20" s="25">
        <v>46145</v>
      </c>
      <c r="J20" s="17"/>
    </row>
    <row r="21" spans="1:10" s="6" customFormat="1" ht="6" customHeight="1">
      <c r="A21" s="37"/>
      <c r="B21" s="25"/>
      <c r="C21" s="26"/>
      <c r="D21" s="26"/>
      <c r="E21" s="26"/>
      <c r="F21" s="27"/>
      <c r="G21" s="25"/>
      <c r="H21" s="25"/>
      <c r="I21" s="25"/>
    </row>
    <row r="22" spans="1:10" s="6" customFormat="1" ht="14.45">
      <c r="A22" s="15" t="s">
        <v>30</v>
      </c>
      <c r="B22" s="25">
        <v>255</v>
      </c>
      <c r="C22" s="26">
        <v>-7986</v>
      </c>
      <c r="D22" s="26">
        <v>3548</v>
      </c>
      <c r="E22" s="26">
        <v>563</v>
      </c>
      <c r="F22" s="27">
        <v>-3620</v>
      </c>
      <c r="G22" s="25">
        <v>2576</v>
      </c>
      <c r="H22" s="25">
        <v>-1522</v>
      </c>
      <c r="I22" s="25">
        <v>-2416</v>
      </c>
    </row>
    <row r="23" spans="1:10" s="6" customFormat="1" ht="14.45">
      <c r="A23" s="37"/>
      <c r="B23" s="25"/>
      <c r="C23" s="26"/>
      <c r="D23" s="26"/>
      <c r="E23" s="26"/>
      <c r="F23" s="27"/>
      <c r="G23" s="25"/>
      <c r="H23" s="25"/>
      <c r="I23" s="25"/>
    </row>
    <row r="24" spans="1:10" s="6" customFormat="1" ht="14.45">
      <c r="A24" s="15" t="s">
        <v>31</v>
      </c>
      <c r="B24" s="25"/>
      <c r="C24" s="26"/>
      <c r="D24" s="26"/>
      <c r="E24" s="26"/>
      <c r="F24" s="27"/>
      <c r="G24" s="25"/>
      <c r="H24" s="25"/>
      <c r="I24" s="25"/>
    </row>
    <row r="25" spans="1:10" s="6" customFormat="1" ht="14.45">
      <c r="A25" s="21" t="s">
        <v>32</v>
      </c>
      <c r="B25" s="34">
        <v>8975</v>
      </c>
      <c r="C25" s="35">
        <v>10480</v>
      </c>
      <c r="D25" s="35">
        <v>8963</v>
      </c>
      <c r="E25" s="35">
        <v>8565</v>
      </c>
      <c r="F25" s="36">
        <v>36983</v>
      </c>
      <c r="G25" s="34">
        <v>8538</v>
      </c>
      <c r="H25" s="34">
        <v>8535</v>
      </c>
      <c r="I25" s="34">
        <v>16481</v>
      </c>
      <c r="J25" s="17"/>
    </row>
    <row r="26" spans="1:10" s="6" customFormat="1" ht="14.45">
      <c r="A26" s="21" t="s">
        <v>33</v>
      </c>
      <c r="B26" s="22">
        <v>-265</v>
      </c>
      <c r="C26" s="23">
        <v>-24045</v>
      </c>
      <c r="D26" s="23">
        <v>-901</v>
      </c>
      <c r="E26" s="23">
        <v>-632</v>
      </c>
      <c r="F26" s="24">
        <v>-25843</v>
      </c>
      <c r="G26" s="22">
        <v>-310</v>
      </c>
      <c r="H26" s="22">
        <v>-379</v>
      </c>
      <c r="I26" s="22">
        <v>-409</v>
      </c>
    </row>
    <row r="27" spans="1:10" s="6" customFormat="1" ht="14.45">
      <c r="A27" s="15" t="s">
        <v>34</v>
      </c>
      <c r="B27" s="25">
        <v>8710</v>
      </c>
      <c r="C27" s="26">
        <v>-13565</v>
      </c>
      <c r="D27" s="26">
        <v>8062</v>
      </c>
      <c r="E27" s="26">
        <v>7933</v>
      </c>
      <c r="F27" s="27">
        <v>11140</v>
      </c>
      <c r="G27" s="25">
        <v>8228</v>
      </c>
      <c r="H27" s="25">
        <v>8156</v>
      </c>
      <c r="I27" s="25">
        <v>16072</v>
      </c>
    </row>
    <row r="28" spans="1:10" s="6" customFormat="1" ht="6" customHeight="1">
      <c r="A28" s="37"/>
      <c r="B28" s="25"/>
      <c r="C28" s="26"/>
      <c r="D28" s="26"/>
      <c r="E28" s="26"/>
      <c r="F28" s="27"/>
      <c r="G28" s="25"/>
      <c r="H28" s="25"/>
      <c r="I28" s="25"/>
    </row>
    <row r="29" spans="1:10" s="6" customFormat="1" ht="14.45">
      <c r="A29" s="15" t="s">
        <v>35</v>
      </c>
      <c r="B29" s="25">
        <v>-8455</v>
      </c>
      <c r="C29" s="26">
        <v>5579</v>
      </c>
      <c r="D29" s="26">
        <v>-4514</v>
      </c>
      <c r="E29" s="26">
        <v>-7370</v>
      </c>
      <c r="F29" s="27">
        <v>-14760</v>
      </c>
      <c r="G29" s="25">
        <v>-5652</v>
      </c>
      <c r="H29" s="25">
        <v>-9678</v>
      </c>
      <c r="I29" s="25">
        <v>-18488</v>
      </c>
    </row>
    <row r="30" spans="1:10" s="6" customFormat="1" ht="8.25" customHeight="1">
      <c r="A30" s="37"/>
      <c r="B30" s="25"/>
      <c r="C30" s="26"/>
      <c r="D30" s="26"/>
      <c r="E30" s="26"/>
      <c r="F30" s="27"/>
      <c r="G30" s="25"/>
      <c r="H30" s="25"/>
      <c r="I30" s="25"/>
    </row>
    <row r="31" spans="1:10" s="6" customFormat="1" ht="14.45">
      <c r="A31" s="21" t="s">
        <v>36</v>
      </c>
      <c r="B31" s="22">
        <v>10017</v>
      </c>
      <c r="C31" s="23">
        <v>4737</v>
      </c>
      <c r="D31" s="23">
        <v>6726</v>
      </c>
      <c r="E31" s="23">
        <v>11974</v>
      </c>
      <c r="F31" s="24">
        <v>33454</v>
      </c>
      <c r="G31" s="22">
        <v>12510</v>
      </c>
      <c r="H31" s="22">
        <v>12106</v>
      </c>
      <c r="I31" s="22">
        <v>9767</v>
      </c>
    </row>
    <row r="32" spans="1:10" s="6" customFormat="1" thickBot="1">
      <c r="A32" s="15" t="s">
        <v>37</v>
      </c>
      <c r="B32" s="38">
        <v>-18472</v>
      </c>
      <c r="C32" s="39">
        <v>842</v>
      </c>
      <c r="D32" s="39">
        <v>-11240</v>
      </c>
      <c r="E32" s="39">
        <v>-19344</v>
      </c>
      <c r="F32" s="40">
        <v>-48214</v>
      </c>
      <c r="G32" s="38">
        <v>-18162</v>
      </c>
      <c r="H32" s="38">
        <v>-21784</v>
      </c>
      <c r="I32" s="38">
        <v>-28255</v>
      </c>
    </row>
    <row r="33" spans="1:11" s="6" customFormat="1" ht="15.6" thickTop="1" thickBot="1">
      <c r="A33" s="37"/>
      <c r="B33" s="1"/>
      <c r="F33" s="41"/>
      <c r="G33" s="1"/>
      <c r="H33" s="1"/>
      <c r="I33" s="1"/>
    </row>
    <row r="34" spans="1:11" s="6" customFormat="1" ht="14.45">
      <c r="A34" s="42"/>
      <c r="B34" s="43"/>
      <c r="C34" s="44"/>
      <c r="D34" s="44"/>
      <c r="E34" s="44"/>
      <c r="F34" s="45"/>
      <c r="G34" s="43"/>
      <c r="H34" s="43"/>
      <c r="I34" s="43"/>
    </row>
    <row r="35" spans="1:11" s="6" customFormat="1" ht="14.45">
      <c r="A35" s="37"/>
      <c r="B35" s="8" t="s">
        <v>8</v>
      </c>
      <c r="C35" s="9" t="s">
        <v>9</v>
      </c>
      <c r="D35" s="9" t="s">
        <v>10</v>
      </c>
      <c r="E35" s="9" t="s">
        <v>11</v>
      </c>
      <c r="F35" s="10" t="s">
        <v>12</v>
      </c>
      <c r="G35" s="8" t="s">
        <v>13</v>
      </c>
      <c r="H35" s="8" t="s">
        <v>14</v>
      </c>
      <c r="I35" s="8" t="s">
        <v>15</v>
      </c>
    </row>
    <row r="36" spans="1:11" s="6" customFormat="1" ht="14.45">
      <c r="A36" s="46" t="s">
        <v>38</v>
      </c>
      <c r="B36" s="1"/>
      <c r="F36" s="41"/>
      <c r="G36" s="1"/>
      <c r="H36" s="1"/>
      <c r="I36" s="1"/>
      <c r="J36" s="6" t="s">
        <v>16</v>
      </c>
      <c r="K36" s="6" t="s">
        <v>17</v>
      </c>
    </row>
    <row r="37" spans="1:11" s="6" customFormat="1" ht="3" customHeight="1">
      <c r="A37" s="37"/>
      <c r="B37" s="1"/>
      <c r="F37" s="41"/>
      <c r="G37" s="1"/>
      <c r="H37" s="1"/>
      <c r="I37" s="1"/>
      <c r="J37" s="3"/>
      <c r="K37" s="3"/>
    </row>
    <row r="38" spans="1:11" s="6" customFormat="1" ht="14.45">
      <c r="A38" s="21" t="s">
        <v>39</v>
      </c>
      <c r="B38" s="16">
        <v>82745.075000000012</v>
      </c>
      <c r="C38" s="16">
        <v>89854.246999999988</v>
      </c>
      <c r="D38" s="16">
        <v>101262.94700000001</v>
      </c>
      <c r="E38" s="16">
        <v>97309.482000000018</v>
      </c>
      <c r="F38" s="18">
        <v>371171.75099999999</v>
      </c>
      <c r="G38" s="16">
        <v>95204.662000000011</v>
      </c>
      <c r="H38" s="16">
        <v>93078.309000000008</v>
      </c>
      <c r="I38" s="16">
        <v>93598.998000000007</v>
      </c>
      <c r="J38" s="19">
        <f>I38/H38-1</f>
        <v>5.5940960422906638E-3</v>
      </c>
      <c r="K38" s="19">
        <f>I38/D38-1</f>
        <v>-7.5683645667551147E-2</v>
      </c>
    </row>
    <row r="39" spans="1:11" s="6" customFormat="1" ht="14.45">
      <c r="A39" s="21" t="s">
        <v>40</v>
      </c>
      <c r="B39" s="47">
        <v>58414.256999999998</v>
      </c>
      <c r="C39" s="47">
        <v>61177.985999999997</v>
      </c>
      <c r="D39" s="47">
        <v>68670.73000000001</v>
      </c>
      <c r="E39" s="47">
        <v>75801.812000000005</v>
      </c>
      <c r="F39" s="48">
        <v>264064.78500000003</v>
      </c>
      <c r="G39" s="47">
        <v>78954.467000000004</v>
      </c>
      <c r="H39" s="47">
        <v>79587.100000000006</v>
      </c>
      <c r="I39" s="47">
        <v>77894.504000000001</v>
      </c>
      <c r="J39" s="19">
        <f>I39/H39-1</f>
        <v>-2.1267215415563645E-2</v>
      </c>
      <c r="K39" s="19">
        <f>I39/D39-1</f>
        <v>0.13431885753944939</v>
      </c>
    </row>
    <row r="40" spans="1:11" s="6" customFormat="1" ht="14.45">
      <c r="A40" s="49" t="s">
        <v>41</v>
      </c>
      <c r="B40" s="25">
        <v>141159.33199999999</v>
      </c>
      <c r="C40" s="25">
        <v>151032.23299999998</v>
      </c>
      <c r="D40" s="25">
        <v>169933.67700000003</v>
      </c>
      <c r="E40" s="25">
        <v>173111.29400000002</v>
      </c>
      <c r="F40" s="27">
        <v>635236.53600000008</v>
      </c>
      <c r="G40" s="25">
        <v>174159.12900000002</v>
      </c>
      <c r="H40" s="25">
        <v>172665.40900000001</v>
      </c>
      <c r="I40" s="25">
        <v>171493.50200000001</v>
      </c>
      <c r="J40" s="19">
        <f>I40/H40-1</f>
        <v>-6.7871556137801825E-3</v>
      </c>
      <c r="K40" s="19">
        <f>I40/D40-1</f>
        <v>9.1790222370107255E-3</v>
      </c>
    </row>
    <row r="41" spans="1:11" s="6" customFormat="1" ht="14.45">
      <c r="A41" s="21" t="s">
        <v>42</v>
      </c>
      <c r="B41" s="50">
        <v>-26983.331999999995</v>
      </c>
      <c r="C41" s="50">
        <v>-28044.232999999978</v>
      </c>
      <c r="D41" s="50">
        <v>-28665.677000000025</v>
      </c>
      <c r="E41" s="50">
        <v>-32953.294000000024</v>
      </c>
      <c r="F41" s="48">
        <v>-116646.53600000002</v>
      </c>
      <c r="G41" s="50">
        <v>-31749.129000000015</v>
      </c>
      <c r="H41" s="50">
        <v>-31129.409000000014</v>
      </c>
      <c r="I41" s="50">
        <v>-29846.502000000008</v>
      </c>
      <c r="J41" s="3"/>
      <c r="K41" s="3"/>
    </row>
    <row r="42" spans="1:11" s="6" customFormat="1" thickBot="1">
      <c r="A42" s="15" t="s">
        <v>43</v>
      </c>
      <c r="B42" s="38">
        <v>114176</v>
      </c>
      <c r="C42" s="40">
        <v>122988</v>
      </c>
      <c r="D42" s="40">
        <v>141268</v>
      </c>
      <c r="E42" s="40">
        <v>140158</v>
      </c>
      <c r="F42" s="40">
        <v>518590.00000000006</v>
      </c>
      <c r="G42" s="38">
        <v>142410</v>
      </c>
      <c r="H42" s="38">
        <v>141536</v>
      </c>
      <c r="I42" s="38">
        <v>141647</v>
      </c>
      <c r="J42" s="19">
        <f>I42/H42-1</f>
        <v>7.8425276961335832E-4</v>
      </c>
      <c r="K42" s="19">
        <f>I42/D42-1</f>
        <v>2.682843956168357E-3</v>
      </c>
    </row>
    <row r="43" spans="1:11" s="6" customFormat="1" thickTop="1">
      <c r="A43" s="15" t="s">
        <v>44</v>
      </c>
      <c r="B43" s="16">
        <v>31430.925000000003</v>
      </c>
      <c r="C43" s="18">
        <v>33133.753000000019</v>
      </c>
      <c r="D43" s="18">
        <v>40005.052999999985</v>
      </c>
      <c r="E43" s="18">
        <v>42848.517999999982</v>
      </c>
      <c r="F43" s="18">
        <v>147418.24900000001</v>
      </c>
      <c r="G43" s="16">
        <v>47205.337999999989</v>
      </c>
      <c r="H43" s="16">
        <v>48457.690999999992</v>
      </c>
      <c r="I43" s="16">
        <v>48048.001999999993</v>
      </c>
      <c r="J43" s="19">
        <f>I43/H43-1</f>
        <v>-8.4545712258555783E-3</v>
      </c>
      <c r="K43" s="19">
        <f>I43/D43-1</f>
        <v>0.20104832757001989</v>
      </c>
    </row>
    <row r="44" spans="1:11" s="6" customFormat="1" thickBot="1">
      <c r="A44" s="15"/>
      <c r="B44" s="25"/>
      <c r="C44" s="25"/>
      <c r="D44" s="25"/>
      <c r="E44" s="25"/>
      <c r="F44" s="27"/>
      <c r="G44" s="25"/>
      <c r="H44" s="25"/>
      <c r="I44" s="25"/>
    </row>
    <row r="45" spans="1:11" s="6" customFormat="1" ht="14.45">
      <c r="A45" s="42"/>
      <c r="B45" s="43"/>
      <c r="C45" s="44"/>
      <c r="D45" s="44"/>
      <c r="E45" s="44"/>
      <c r="F45" s="45"/>
      <c r="G45" s="43"/>
      <c r="H45" s="43"/>
      <c r="I45" s="43"/>
    </row>
    <row r="46" spans="1:11" s="6" customFormat="1" ht="14.45">
      <c r="A46" s="37"/>
      <c r="B46" s="8" t="s">
        <v>8</v>
      </c>
      <c r="C46" s="9" t="s">
        <v>9</v>
      </c>
      <c r="D46" s="9" t="s">
        <v>10</v>
      </c>
      <c r="E46" s="9" t="s">
        <v>11</v>
      </c>
      <c r="F46" s="10" t="s">
        <v>12</v>
      </c>
      <c r="G46" s="8" t="s">
        <v>13</v>
      </c>
      <c r="H46" s="8" t="s">
        <v>14</v>
      </c>
      <c r="I46" s="8" t="s">
        <v>15</v>
      </c>
      <c r="K46" s="6" t="s">
        <v>7</v>
      </c>
    </row>
    <row r="47" spans="1:11" s="6" customFormat="1" ht="16.5">
      <c r="A47" s="46" t="s">
        <v>45</v>
      </c>
      <c r="B47" s="1"/>
      <c r="F47" s="41"/>
      <c r="G47" s="1"/>
      <c r="H47" s="1"/>
      <c r="I47" s="1"/>
      <c r="J47" s="6" t="s">
        <v>16</v>
      </c>
      <c r="K47" s="6" t="s">
        <v>17</v>
      </c>
    </row>
    <row r="48" spans="1:11" s="6" customFormat="1" ht="6" customHeight="1">
      <c r="A48" s="37"/>
      <c r="B48" s="1"/>
      <c r="F48" s="41"/>
      <c r="G48" s="1"/>
      <c r="H48" s="1"/>
      <c r="I48" s="1"/>
      <c r="J48" s="3"/>
      <c r="K48" s="3"/>
    </row>
    <row r="49" spans="1:11" s="6" customFormat="1" ht="14.45">
      <c r="A49" s="49" t="s">
        <v>46</v>
      </c>
      <c r="B49" s="16">
        <v>47593.132688182261</v>
      </c>
      <c r="C49" s="16">
        <v>44925.398679999998</v>
      </c>
      <c r="D49" s="16">
        <v>56405.493999999999</v>
      </c>
      <c r="E49" s="16">
        <v>60077.195</v>
      </c>
      <c r="F49" s="18">
        <v>209001.22036818226</v>
      </c>
      <c r="G49" s="16">
        <v>62384.032999999996</v>
      </c>
      <c r="H49" s="16">
        <v>53014</v>
      </c>
      <c r="I49" s="16">
        <v>53572.398000000001</v>
      </c>
      <c r="J49" s="19">
        <f>I49/H49-1</f>
        <v>1.0533029011204675E-2</v>
      </c>
      <c r="K49" s="19">
        <f>I49/D49-1</f>
        <v>-5.0227305872013073E-2</v>
      </c>
    </row>
    <row r="50" spans="1:11" s="7" customFormat="1" ht="14.45">
      <c r="A50" s="51" t="s">
        <v>47</v>
      </c>
      <c r="B50" s="52">
        <v>0.41684007749599095</v>
      </c>
      <c r="C50" s="52">
        <v>0.36528278108433343</v>
      </c>
      <c r="D50" s="52">
        <v>0.39928004926805788</v>
      </c>
      <c r="E50" s="52">
        <v>0.42863907161917264</v>
      </c>
      <c r="F50" s="53">
        <v>0.40301822319786773</v>
      </c>
      <c r="G50" s="52">
        <v>0.43805935678674246</v>
      </c>
      <c r="H50" s="52">
        <v>0.37456194890345917</v>
      </c>
      <c r="I50" s="52">
        <v>0.37821060806088375</v>
      </c>
      <c r="J50" s="28">
        <f>(I50-H50)*10000</f>
        <v>36.486591574245722</v>
      </c>
      <c r="K50" s="28">
        <f>(I50-D50)*10000</f>
        <v>-210.69441207174134</v>
      </c>
    </row>
    <row r="51" spans="1:11" s="6" customFormat="1" ht="6" customHeight="1">
      <c r="A51" s="37"/>
      <c r="B51" s="1"/>
      <c r="C51" s="1"/>
      <c r="D51" s="1"/>
      <c r="E51" s="1"/>
      <c r="F51" s="41"/>
      <c r="G51" s="1"/>
      <c r="H51" s="1"/>
      <c r="I51" s="1"/>
    </row>
    <row r="52" spans="1:11" s="1" customFormat="1" ht="14.45">
      <c r="A52" s="49" t="s">
        <v>48</v>
      </c>
      <c r="B52" s="16">
        <v>23308.380688182264</v>
      </c>
      <c r="C52" s="16">
        <v>21324.913679999998</v>
      </c>
      <c r="D52" s="16">
        <v>29524.811999999998</v>
      </c>
      <c r="E52" s="16">
        <v>32351.112000000001</v>
      </c>
      <c r="F52" s="16">
        <v>106509.21836818225</v>
      </c>
      <c r="G52" s="16">
        <v>32475.868999999999</v>
      </c>
      <c r="H52" s="16">
        <v>28346.323000000004</v>
      </c>
      <c r="I52" s="16">
        <v>25116.965</v>
      </c>
      <c r="J52" s="19">
        <f>I52/H52-1</f>
        <v>-0.1139251112040176</v>
      </c>
      <c r="K52" s="19">
        <f>I52/D52-1</f>
        <v>-0.14929297432952315</v>
      </c>
    </row>
    <row r="53" spans="1:11" s="54" customFormat="1" ht="14.45">
      <c r="A53" s="51" t="s">
        <v>49</v>
      </c>
      <c r="B53" s="55">
        <v>0.20414430955877122</v>
      </c>
      <c r="C53" s="55">
        <v>0.17339019806810418</v>
      </c>
      <c r="D53" s="55">
        <v>0.20899858425121046</v>
      </c>
      <c r="E53" s="55">
        <v>0.23081887584012328</v>
      </c>
      <c r="F53" s="55">
        <v>0.20538232200424658</v>
      </c>
      <c r="G53" s="55">
        <v>0.22804486342251246</v>
      </c>
      <c r="H53" s="55">
        <v>0.20027641730725754</v>
      </c>
      <c r="I53" s="55">
        <v>0.1773208398342358</v>
      </c>
      <c r="J53" s="28">
        <f>(I53-H53)*10000</f>
        <v>-229.55577473021737</v>
      </c>
      <c r="K53" s="28">
        <f>(I53-D53)*10000</f>
        <v>-316.77744416974656</v>
      </c>
    </row>
    <row r="54" spans="1:11" ht="15" customHeight="1"/>
    <row r="55" spans="1:11" ht="14.45">
      <c r="A55" s="3" t="s">
        <v>50</v>
      </c>
      <c r="B55" s="16">
        <v>35449</v>
      </c>
      <c r="C55" s="16">
        <v>36305</v>
      </c>
      <c r="D55" s="16">
        <v>40009</v>
      </c>
      <c r="E55" s="16">
        <v>46978</v>
      </c>
      <c r="F55" s="18">
        <v>158741</v>
      </c>
      <c r="G55" s="16">
        <v>49461</v>
      </c>
      <c r="H55" s="16">
        <v>43095</v>
      </c>
      <c r="I55" s="16">
        <v>46145</v>
      </c>
      <c r="J55" s="19">
        <f>I55/H55-1</f>
        <v>7.0773871678849076E-2</v>
      </c>
      <c r="K55" s="19">
        <f>I55/D55-1</f>
        <v>0.15336549276412814</v>
      </c>
    </row>
    <row r="56" spans="1:11" ht="14.45">
      <c r="A56" s="3" t="s">
        <v>51</v>
      </c>
      <c r="B56" s="55">
        <v>0.31047680773542602</v>
      </c>
      <c r="C56" s="55">
        <v>0.29519140078706868</v>
      </c>
      <c r="D56" s="55">
        <v>0.28321346660248603</v>
      </c>
      <c r="E56" s="55">
        <v>0.3351788695614949</v>
      </c>
      <c r="F56" s="56">
        <v>0.30610115891166434</v>
      </c>
      <c r="G56" s="55">
        <v>0.34731409311143879</v>
      </c>
      <c r="H56" s="55">
        <v>0.30448083879719645</v>
      </c>
      <c r="I56" s="55">
        <v>0.32577463694960007</v>
      </c>
      <c r="J56" s="28">
        <f>(I56-H56)*10000</f>
        <v>212.93798152403619</v>
      </c>
      <c r="K56" s="28">
        <f>(I56-D56)*10000</f>
        <v>425.6117034711404</v>
      </c>
    </row>
    <row r="57" spans="1:11" ht="14.45">
      <c r="D57" s="3" t="s">
        <v>7</v>
      </c>
      <c r="E57" s="3" t="s">
        <v>7</v>
      </c>
    </row>
    <row r="58" spans="1:11" ht="14.45">
      <c r="A58" s="3" t="s">
        <v>52</v>
      </c>
    </row>
    <row r="59" spans="1:11" ht="14.45">
      <c r="A59" s="3" t="s">
        <v>53</v>
      </c>
    </row>
    <row r="60" spans="1:11" ht="14.45">
      <c r="A60" s="107" t="s">
        <v>54</v>
      </c>
      <c r="B60" s="58"/>
      <c r="C60" s="57"/>
      <c r="D60" s="57"/>
      <c r="E60" s="57"/>
      <c r="F60" s="57"/>
      <c r="G60" s="58"/>
      <c r="H60" s="58"/>
      <c r="I60" s="58"/>
    </row>
    <row r="61" spans="1:11" ht="14.45">
      <c r="A61" s="107"/>
      <c r="B61" s="58"/>
      <c r="C61" s="57"/>
      <c r="D61" s="57"/>
      <c r="E61" s="57"/>
      <c r="F61" s="57"/>
      <c r="G61" s="58"/>
      <c r="H61" s="58"/>
      <c r="I61" s="58"/>
      <c r="K61" s="59"/>
    </row>
    <row r="62" spans="1:11" ht="15" customHeight="1"/>
  </sheetData>
  <mergeCells count="1">
    <mergeCell ref="A60:A61"/>
  </mergeCells>
  <hyperlinks>
    <hyperlink ref="B4" location="'&gt;&gt;Metrics Home&gt;&gt;'!A1" display="HOME" xr:uid="{A2A18D15-D08A-4D2B-A483-DD3CEEFA9365}"/>
  </hyperlinks>
  <pageMargins left="0.2" right="0.2" top="0.25" bottom="0.25" header="0.3" footer="0.3"/>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0A79-1998-473F-9BC3-DECE97C4FAA6}">
  <sheetPr>
    <tabColor rgb="FFFFFF00"/>
    <pageSetUpPr fitToPage="1"/>
  </sheetPr>
  <dimension ref="A1:AA47"/>
  <sheetViews>
    <sheetView showGridLines="0" tabSelected="1" zoomScaleNormal="100" workbookViewId="0">
      <selection activeCell="A45" sqref="A45"/>
    </sheetView>
  </sheetViews>
  <sheetFormatPr defaultColWidth="0" defaultRowHeight="15" customHeight="1" zeroHeight="1"/>
  <cols>
    <col min="1" max="1" width="55.42578125" style="3" customWidth="1"/>
    <col min="2" max="2" width="9.5703125" style="3" bestFit="1" customWidth="1"/>
    <col min="3" max="5" width="9.5703125" style="3" customWidth="1"/>
    <col min="6" max="6" width="10.42578125" style="3" customWidth="1"/>
    <col min="7" max="10" width="9.5703125" style="3" customWidth="1"/>
    <col min="11" max="11" width="8.5703125" style="3" customWidth="1"/>
    <col min="12" max="21" width="8.5703125" style="3" hidden="1" customWidth="1"/>
    <col min="22" max="27" width="0" style="3" hidden="1" customWidth="1"/>
    <col min="28" max="16384" width="8.5703125" style="3" hidden="1"/>
  </cols>
  <sheetData>
    <row r="1" spans="1:11" ht="14.45"/>
    <row r="2" spans="1:11" ht="14.45">
      <c r="B2" s="59"/>
      <c r="C2" s="59"/>
      <c r="D2" s="59"/>
      <c r="E2" s="59"/>
      <c r="G2" s="59"/>
      <c r="H2" s="59"/>
      <c r="I2" s="59"/>
    </row>
    <row r="3" spans="1:11" ht="14.45">
      <c r="B3" s="19"/>
      <c r="C3" s="19"/>
      <c r="D3" s="19"/>
      <c r="E3" s="19"/>
      <c r="G3" s="19"/>
      <c r="H3" s="19"/>
      <c r="I3" s="19"/>
    </row>
    <row r="4" spans="1:11" ht="14.45">
      <c r="B4" s="5" t="s">
        <v>4</v>
      </c>
      <c r="F4" s="5"/>
    </row>
    <row r="5" spans="1:11" ht="14.45">
      <c r="A5" s="6" t="s">
        <v>55</v>
      </c>
    </row>
    <row r="6" spans="1:11" ht="14.45">
      <c r="A6" s="7" t="s">
        <v>6</v>
      </c>
      <c r="J6" s="6"/>
      <c r="K6" s="6"/>
    </row>
    <row r="7" spans="1:11" s="6" customFormat="1" ht="14.45">
      <c r="B7" s="9" t="s">
        <v>8</v>
      </c>
      <c r="C7" s="9" t="s">
        <v>9</v>
      </c>
      <c r="D7" s="9" t="s">
        <v>10</v>
      </c>
      <c r="E7" s="9" t="s">
        <v>11</v>
      </c>
      <c r="F7" s="10" t="s">
        <v>12</v>
      </c>
      <c r="G7" s="9" t="s">
        <v>13</v>
      </c>
      <c r="H7" s="9" t="s">
        <v>14</v>
      </c>
      <c r="I7" s="9" t="s">
        <v>15</v>
      </c>
      <c r="J7" s="6" t="s">
        <v>16</v>
      </c>
      <c r="K7" s="6" t="s">
        <v>17</v>
      </c>
    </row>
    <row r="8" spans="1:11" ht="14.45">
      <c r="A8" s="60" t="s">
        <v>46</v>
      </c>
      <c r="F8" s="61"/>
    </row>
    <row r="9" spans="1:11" ht="5.25" customHeight="1">
      <c r="A9" s="62"/>
      <c r="F9" s="61"/>
    </row>
    <row r="10" spans="1:11" ht="14.45">
      <c r="A10" s="63" t="s">
        <v>56</v>
      </c>
      <c r="B10" s="64">
        <v>35704</v>
      </c>
      <c r="C10" s="64">
        <v>28319</v>
      </c>
      <c r="D10" s="64">
        <v>43556</v>
      </c>
      <c r="E10" s="64">
        <v>47541</v>
      </c>
      <c r="F10" s="65">
        <v>155120</v>
      </c>
      <c r="G10" s="64">
        <v>52037</v>
      </c>
      <c r="H10" s="64">
        <v>41573</v>
      </c>
      <c r="I10" s="64">
        <v>43729</v>
      </c>
      <c r="J10" s="19">
        <f>I10/H10-1</f>
        <v>5.1860582589661641E-2</v>
      </c>
      <c r="K10" s="19">
        <f>I10/D10-1</f>
        <v>3.9718982459362451E-3</v>
      </c>
    </row>
    <row r="11" spans="1:11" ht="14.45">
      <c r="A11" s="66" t="s">
        <v>57</v>
      </c>
      <c r="B11" s="31">
        <v>0.312710201793722</v>
      </c>
      <c r="C11" s="31">
        <v>0.23025823657592612</v>
      </c>
      <c r="D11" s="31">
        <v>0.30832177138488548</v>
      </c>
      <c r="E11" s="31">
        <v>0.33919576477974855</v>
      </c>
      <c r="F11" s="32">
        <v>0.29911876434177287</v>
      </c>
      <c r="G11" s="31">
        <v>0.36540271048381434</v>
      </c>
      <c r="H11" s="31">
        <v>0.2937273909111463</v>
      </c>
      <c r="I11" s="31">
        <v>0.30871815146102638</v>
      </c>
      <c r="J11" s="28">
        <f>(I11-H11)*10000</f>
        <v>149.90760549880079</v>
      </c>
      <c r="K11" s="28">
        <f>(I11-D11)*10000</f>
        <v>3.9638007614090087</v>
      </c>
    </row>
    <row r="12" spans="1:11" ht="8.25" customHeight="1">
      <c r="A12" s="63"/>
      <c r="F12" s="67"/>
    </row>
    <row r="13" spans="1:11" ht="14.45">
      <c r="A13" s="108" t="s">
        <v>58</v>
      </c>
      <c r="B13" s="35">
        <v>6327</v>
      </c>
      <c r="C13" s="35">
        <v>8503</v>
      </c>
      <c r="D13" s="35">
        <v>7435</v>
      </c>
      <c r="E13" s="35">
        <v>7184</v>
      </c>
      <c r="F13" s="36">
        <v>29449</v>
      </c>
      <c r="G13" s="35">
        <v>7662</v>
      </c>
      <c r="H13" s="35">
        <v>7105</v>
      </c>
      <c r="I13" s="35">
        <v>7864</v>
      </c>
    </row>
    <row r="14" spans="1:11" ht="4.5" customHeight="1">
      <c r="A14" s="108"/>
      <c r="B14" s="35"/>
      <c r="C14" s="35"/>
      <c r="D14" s="35"/>
      <c r="E14" s="35"/>
      <c r="F14" s="36"/>
      <c r="G14" s="35"/>
      <c r="H14" s="35"/>
      <c r="I14" s="35"/>
    </row>
    <row r="15" spans="1:11" ht="15.75" customHeight="1">
      <c r="A15" s="68" t="s">
        <v>59</v>
      </c>
      <c r="B15" s="35">
        <v>50</v>
      </c>
      <c r="C15" s="35">
        <v>1931</v>
      </c>
      <c r="D15" s="35">
        <v>2476</v>
      </c>
      <c r="E15" s="35">
        <v>2054</v>
      </c>
      <c r="F15" s="36">
        <v>6511</v>
      </c>
      <c r="G15" s="35">
        <v>2211</v>
      </c>
      <c r="H15" s="35">
        <v>4336</v>
      </c>
      <c r="I15" s="35">
        <v>230</v>
      </c>
    </row>
    <row r="16" spans="1:11" ht="16.5">
      <c r="A16" s="69" t="s">
        <v>60</v>
      </c>
      <c r="B16" s="35">
        <v>1570.258688182264</v>
      </c>
      <c r="C16" s="35">
        <v>0</v>
      </c>
      <c r="D16" s="35">
        <v>0</v>
      </c>
      <c r="E16" s="35">
        <v>0</v>
      </c>
      <c r="F16" s="36">
        <v>1570.258688182264</v>
      </c>
      <c r="G16" s="35">
        <v>0</v>
      </c>
      <c r="H16" s="35">
        <v>0</v>
      </c>
      <c r="I16" s="35">
        <v>0</v>
      </c>
      <c r="J16" s="6"/>
      <c r="K16" s="6"/>
    </row>
    <row r="17" spans="1:11" ht="16.5">
      <c r="A17" s="69" t="s">
        <v>61</v>
      </c>
      <c r="B17" s="35">
        <v>3941.8739999999998</v>
      </c>
      <c r="C17" s="35">
        <v>6172.3986799999993</v>
      </c>
      <c r="D17" s="35">
        <v>2938.4940000000001</v>
      </c>
      <c r="E17" s="35">
        <v>3298.1950000000002</v>
      </c>
      <c r="F17" s="36">
        <v>16350.961679999999</v>
      </c>
      <c r="G17" s="35">
        <v>474.03300000000002</v>
      </c>
      <c r="H17" s="35">
        <v>0</v>
      </c>
      <c r="I17" s="35">
        <v>1749.3979999999997</v>
      </c>
      <c r="J17" s="6"/>
      <c r="K17" s="6"/>
    </row>
    <row r="18" spans="1:11" ht="5.85" customHeight="1">
      <c r="A18" s="62"/>
      <c r="B18" s="70"/>
      <c r="C18" s="70"/>
      <c r="D18" s="70"/>
      <c r="E18" s="70"/>
      <c r="F18" s="61"/>
      <c r="G18" s="70"/>
      <c r="H18" s="70"/>
      <c r="I18" s="70"/>
    </row>
    <row r="19" spans="1:11" ht="14.45">
      <c r="A19" s="71" t="s">
        <v>46</v>
      </c>
      <c r="B19" s="72">
        <v>47593.132688182261</v>
      </c>
      <c r="C19" s="72">
        <v>44925.398679999998</v>
      </c>
      <c r="D19" s="72">
        <v>56405.493999999999</v>
      </c>
      <c r="E19" s="72">
        <v>60077.195</v>
      </c>
      <c r="F19" s="72">
        <v>209001.22036818226</v>
      </c>
      <c r="G19" s="72">
        <v>62384.032999999996</v>
      </c>
      <c r="H19" s="72">
        <v>53014</v>
      </c>
      <c r="I19" s="72">
        <v>53572.398000000001</v>
      </c>
      <c r="J19" s="19">
        <f>I19/H19-1</f>
        <v>1.0533029011204675E-2</v>
      </c>
      <c r="K19" s="19">
        <f>I19/D19-1</f>
        <v>-5.0227305872013073E-2</v>
      </c>
    </row>
    <row r="20" spans="1:11" ht="14.45">
      <c r="A20" s="73" t="s">
        <v>47</v>
      </c>
      <c r="B20" s="74">
        <v>0.41684007749599095</v>
      </c>
      <c r="C20" s="74">
        <v>0.36528278108433343</v>
      </c>
      <c r="D20" s="74">
        <v>0.39928004926805788</v>
      </c>
      <c r="E20" s="74">
        <v>0.42863907161917264</v>
      </c>
      <c r="F20" s="74">
        <v>0.40301822319786779</v>
      </c>
      <c r="G20" s="74">
        <v>0.43805935678674246</v>
      </c>
      <c r="H20" s="74">
        <v>0.37456194890345917</v>
      </c>
      <c r="I20" s="74">
        <v>0.37821060806088375</v>
      </c>
      <c r="J20" s="28">
        <f>(I20-H20)*10000</f>
        <v>36.486591574245722</v>
      </c>
      <c r="K20" s="28">
        <f>(I20-D20)*10000</f>
        <v>-210.69441207174134</v>
      </c>
    </row>
    <row r="21" spans="1:11" thickBot="1">
      <c r="A21" s="70"/>
      <c r="F21" s="61"/>
      <c r="J21" s="28" t="s">
        <v>7</v>
      </c>
      <c r="K21" s="28" t="s">
        <v>7</v>
      </c>
    </row>
    <row r="22" spans="1:11" ht="14.45">
      <c r="A22" s="42"/>
      <c r="B22" s="75"/>
      <c r="C22" s="44"/>
      <c r="D22" s="44"/>
      <c r="E22" s="44"/>
      <c r="F22" s="45"/>
      <c r="G22" s="44"/>
      <c r="H22" s="44"/>
      <c r="I22" s="44"/>
    </row>
    <row r="23" spans="1:11" s="6" customFormat="1" ht="14.45">
      <c r="B23" s="9" t="s">
        <v>8</v>
      </c>
      <c r="C23" s="9" t="s">
        <v>9</v>
      </c>
      <c r="D23" s="9" t="s">
        <v>10</v>
      </c>
      <c r="E23" s="9" t="s">
        <v>11</v>
      </c>
      <c r="F23" s="10" t="s">
        <v>12</v>
      </c>
      <c r="G23" s="9" t="s">
        <v>13</v>
      </c>
      <c r="H23" s="9" t="s">
        <v>14</v>
      </c>
      <c r="I23" s="9" t="s">
        <v>15</v>
      </c>
    </row>
    <row r="24" spans="1:11" ht="14.45">
      <c r="A24" s="76" t="s">
        <v>48</v>
      </c>
      <c r="F24" s="77"/>
    </row>
    <row r="25" spans="1:11" ht="5.25" customHeight="1">
      <c r="A25" s="62"/>
      <c r="F25" s="61"/>
    </row>
    <row r="26" spans="1:11" ht="14.45">
      <c r="A26" s="78" t="s">
        <v>62</v>
      </c>
      <c r="B26" s="64">
        <v>-18472</v>
      </c>
      <c r="C26" s="64">
        <v>841</v>
      </c>
      <c r="D26" s="64">
        <v>-11240</v>
      </c>
      <c r="E26" s="64">
        <v>-19343</v>
      </c>
      <c r="F26" s="65">
        <v>-48214</v>
      </c>
      <c r="G26" s="64">
        <v>-18163</v>
      </c>
      <c r="H26" s="64">
        <v>-21784</v>
      </c>
      <c r="I26" s="64">
        <v>-28256</v>
      </c>
      <c r="J26" s="59"/>
    </row>
    <row r="27" spans="1:11" ht="14.45">
      <c r="A27" s="79" t="s">
        <v>63</v>
      </c>
      <c r="B27" s="34">
        <v>10017</v>
      </c>
      <c r="C27" s="34">
        <v>4737</v>
      </c>
      <c r="D27" s="34">
        <v>6726</v>
      </c>
      <c r="E27" s="34">
        <v>11974</v>
      </c>
      <c r="F27" s="36">
        <v>33454</v>
      </c>
      <c r="G27" s="34">
        <v>12510</v>
      </c>
      <c r="H27" s="34">
        <v>12106</v>
      </c>
      <c r="I27" s="34">
        <v>9767</v>
      </c>
      <c r="J27" s="59"/>
    </row>
    <row r="28" spans="1:11" ht="14.45">
      <c r="A28" s="79" t="s">
        <v>64</v>
      </c>
      <c r="B28" s="34">
        <v>-265</v>
      </c>
      <c r="C28" s="34">
        <v>-24044</v>
      </c>
      <c r="D28" s="34">
        <v>-902</v>
      </c>
      <c r="E28" s="34">
        <v>-632</v>
      </c>
      <c r="F28" s="36">
        <v>-25843</v>
      </c>
      <c r="G28" s="34">
        <v>-310</v>
      </c>
      <c r="H28" s="34">
        <v>-379</v>
      </c>
      <c r="I28" s="34">
        <v>-409</v>
      </c>
      <c r="J28" s="59"/>
    </row>
    <row r="29" spans="1:11" ht="14.45">
      <c r="A29" s="79" t="s">
        <v>32</v>
      </c>
      <c r="B29" s="34">
        <v>8975</v>
      </c>
      <c r="C29" s="34">
        <v>10481</v>
      </c>
      <c r="D29" s="34">
        <v>8963</v>
      </c>
      <c r="E29" s="34">
        <v>8565</v>
      </c>
      <c r="F29" s="36">
        <v>36984</v>
      </c>
      <c r="G29" s="34">
        <v>8538</v>
      </c>
      <c r="H29" s="34">
        <v>8535</v>
      </c>
      <c r="I29" s="34">
        <v>16481</v>
      </c>
      <c r="J29" s="59"/>
    </row>
    <row r="30" spans="1:11" ht="14.45">
      <c r="A30" s="79" t="s">
        <v>27</v>
      </c>
      <c r="B30" s="34">
        <v>13719</v>
      </c>
      <c r="C30" s="34">
        <v>15543</v>
      </c>
      <c r="D30" s="34">
        <v>14930</v>
      </c>
      <c r="E30" s="34">
        <v>14791</v>
      </c>
      <c r="F30" s="36">
        <v>58983</v>
      </c>
      <c r="G30" s="34">
        <v>16380</v>
      </c>
      <c r="H30" s="34">
        <v>15681</v>
      </c>
      <c r="I30" s="34">
        <v>16628</v>
      </c>
      <c r="J30" s="59"/>
    </row>
    <row r="31" spans="1:11" ht="16.5">
      <c r="A31" s="80" t="s">
        <v>65</v>
      </c>
      <c r="B31" s="34">
        <v>3941.8739999999998</v>
      </c>
      <c r="C31" s="34">
        <v>6172.3986799999993</v>
      </c>
      <c r="D31" s="34">
        <v>2938.4940000000001</v>
      </c>
      <c r="E31" s="34">
        <v>3298.1950000000002</v>
      </c>
      <c r="F31" s="36">
        <v>16350.961679999999</v>
      </c>
      <c r="G31" s="34">
        <v>474.03300000000002</v>
      </c>
      <c r="H31" s="34">
        <v>0</v>
      </c>
      <c r="I31" s="34">
        <v>1749.3979999999997</v>
      </c>
      <c r="J31" s="59"/>
    </row>
    <row r="32" spans="1:11" ht="14.45">
      <c r="A32" s="79" t="s">
        <v>28</v>
      </c>
      <c r="B32" s="34">
        <v>3005</v>
      </c>
      <c r="C32" s="34">
        <v>4129</v>
      </c>
      <c r="D32" s="34">
        <v>5610</v>
      </c>
      <c r="E32" s="34">
        <v>5600</v>
      </c>
      <c r="F32" s="36">
        <v>18344</v>
      </c>
      <c r="G32" s="34">
        <v>8681</v>
      </c>
      <c r="H32" s="34">
        <v>7515</v>
      </c>
      <c r="I32" s="34">
        <v>-129</v>
      </c>
      <c r="J32" s="59"/>
    </row>
    <row r="33" spans="1:11" ht="15" customHeight="1">
      <c r="A33" s="79" t="s">
        <v>66</v>
      </c>
      <c r="B33" s="34">
        <v>2036.0706881822639</v>
      </c>
      <c r="C33" s="34">
        <v>278.25799999999998</v>
      </c>
      <c r="D33" s="34">
        <v>503.53399999999999</v>
      </c>
      <c r="E33" s="34">
        <v>579.38799999999992</v>
      </c>
      <c r="F33" s="36">
        <v>3397.2506881822637</v>
      </c>
      <c r="G33" s="34">
        <v>493.75400000000002</v>
      </c>
      <c r="H33" s="34">
        <v>951.20400000000006</v>
      </c>
      <c r="I33" s="34">
        <v>884.02799999999991</v>
      </c>
      <c r="J33" s="59"/>
    </row>
    <row r="34" spans="1:11" ht="15" customHeight="1">
      <c r="A34" s="79" t="s">
        <v>67</v>
      </c>
      <c r="B34" s="35">
        <v>793.43599999999992</v>
      </c>
      <c r="C34" s="35">
        <v>2971.2569999999996</v>
      </c>
      <c r="D34" s="35">
        <v>1995.7839999999999</v>
      </c>
      <c r="E34" s="35">
        <v>7518.5290000000005</v>
      </c>
      <c r="F34" s="36">
        <v>13280.005999999999</v>
      </c>
      <c r="G34" s="34">
        <v>3883.0819999999994</v>
      </c>
      <c r="H34" s="34">
        <v>5721.1190000000006</v>
      </c>
      <c r="I34" s="34">
        <v>8401.5390000000007</v>
      </c>
      <c r="J34" s="59"/>
    </row>
    <row r="35" spans="1:11" ht="14.45">
      <c r="A35" s="81" t="s">
        <v>68</v>
      </c>
      <c r="B35" s="34">
        <v>-442</v>
      </c>
      <c r="C35" s="34">
        <v>216</v>
      </c>
      <c r="D35" s="34">
        <v>0</v>
      </c>
      <c r="E35" s="34">
        <v>0</v>
      </c>
      <c r="F35" s="36">
        <v>-226</v>
      </c>
      <c r="G35" s="34">
        <v>-11</v>
      </c>
      <c r="H35" s="34">
        <v>0</v>
      </c>
      <c r="I35" s="34">
        <v>0</v>
      </c>
      <c r="J35" s="6"/>
      <c r="K35" s="6"/>
    </row>
    <row r="36" spans="1:11" ht="14.45">
      <c r="A36" s="81" t="s">
        <v>69</v>
      </c>
      <c r="B36" s="34">
        <v>0</v>
      </c>
      <c r="C36" s="34">
        <v>0</v>
      </c>
      <c r="D36" s="34">
        <v>0</v>
      </c>
      <c r="E36" s="34">
        <v>0</v>
      </c>
      <c r="F36" s="36">
        <v>0</v>
      </c>
      <c r="G36" s="34">
        <v>0</v>
      </c>
      <c r="H36" s="34">
        <v>0</v>
      </c>
      <c r="I36" s="34">
        <v>0</v>
      </c>
      <c r="J36" s="6"/>
      <c r="K36" s="6"/>
    </row>
    <row r="37" spans="1:11" ht="5.25" customHeight="1">
      <c r="B37" s="70"/>
      <c r="C37" s="70"/>
      <c r="D37" s="70"/>
      <c r="E37" s="70"/>
      <c r="F37" s="61"/>
      <c r="G37" s="70"/>
      <c r="H37" s="70"/>
      <c r="I37" s="70"/>
    </row>
    <row r="38" spans="1:11" ht="14.45">
      <c r="A38" s="71" t="s">
        <v>48</v>
      </c>
      <c r="B38" s="72">
        <v>23308.380688182264</v>
      </c>
      <c r="C38" s="72">
        <v>21324.913679999998</v>
      </c>
      <c r="D38" s="72">
        <v>29524.811999999998</v>
      </c>
      <c r="E38" s="72">
        <v>32351.112000000001</v>
      </c>
      <c r="F38" s="72">
        <v>106510.21836818225</v>
      </c>
      <c r="G38" s="72">
        <v>32475.868999999999</v>
      </c>
      <c r="H38" s="72">
        <v>28346.323000000004</v>
      </c>
      <c r="I38" s="72">
        <v>25116.965</v>
      </c>
      <c r="J38" s="19">
        <f>I38/H38-1</f>
        <v>-0.1139251112040176</v>
      </c>
      <c r="K38" s="19">
        <f>I38/D38-1</f>
        <v>-0.14929297432952315</v>
      </c>
    </row>
    <row r="39" spans="1:11" ht="14.45">
      <c r="A39" s="73" t="s">
        <v>49</v>
      </c>
      <c r="B39" s="82">
        <v>0.20414430955877122</v>
      </c>
      <c r="C39" s="82">
        <v>0.17339019806810418</v>
      </c>
      <c r="D39" s="82">
        <v>0.20899858425121046</v>
      </c>
      <c r="E39" s="82">
        <v>0.23081887584012328</v>
      </c>
      <c r="F39" s="82">
        <v>0.20538425030984447</v>
      </c>
      <c r="G39" s="82">
        <v>0.22804486342251246</v>
      </c>
      <c r="H39" s="82">
        <v>0.20027641730725754</v>
      </c>
      <c r="I39" s="82">
        <v>0.1773208398342358</v>
      </c>
      <c r="J39" s="28">
        <f>(I39-H39)*10000</f>
        <v>-229.55577473021737</v>
      </c>
      <c r="K39" s="28">
        <f>(I39-D39)*10000</f>
        <v>-316.77744416974656</v>
      </c>
    </row>
    <row r="40" spans="1:11" ht="14.45">
      <c r="B40" s="19"/>
      <c r="C40" s="19"/>
      <c r="D40" s="19"/>
      <c r="E40" s="19"/>
      <c r="F40" s="19"/>
      <c r="G40" s="19"/>
      <c r="H40" s="19"/>
      <c r="I40" s="19"/>
    </row>
    <row r="41" spans="1:11" ht="14.45">
      <c r="B41" s="28"/>
      <c r="C41" s="28"/>
      <c r="D41" s="28"/>
      <c r="E41" s="28"/>
      <c r="G41" s="28"/>
      <c r="H41" s="28"/>
      <c r="I41" s="28"/>
    </row>
    <row r="42" spans="1:11" ht="48.75" customHeight="1">
      <c r="A42" s="83" t="s">
        <v>70</v>
      </c>
      <c r="B42" s="84"/>
      <c r="C42" s="59"/>
      <c r="F42" s="85"/>
    </row>
    <row r="43" spans="1:11" ht="33.75" customHeight="1">
      <c r="A43" s="83" t="s">
        <v>71</v>
      </c>
      <c r="C43" s="59"/>
      <c r="D43" s="57"/>
      <c r="E43" s="57"/>
      <c r="F43" s="86"/>
      <c r="G43" s="57"/>
      <c r="H43" s="57"/>
      <c r="I43" s="57"/>
    </row>
    <row r="44" spans="1:11" ht="79.5" customHeight="1">
      <c r="A44" s="83" t="s">
        <v>72</v>
      </c>
    </row>
    <row r="45" spans="1:11" ht="54.75" customHeight="1">
      <c r="A45" s="83" t="s">
        <v>73</v>
      </c>
      <c r="D45" s="87"/>
      <c r="E45" s="87"/>
      <c r="G45" s="87"/>
      <c r="H45" s="87"/>
      <c r="I45" s="87"/>
    </row>
    <row r="46" spans="1:11" ht="14.45">
      <c r="A46" s="83"/>
      <c r="F46" s="87"/>
    </row>
    <row r="47" spans="1:11" ht="14.45">
      <c r="A47" s="87"/>
      <c r="B47" s="88"/>
      <c r="C47" s="87"/>
      <c r="D47" s="87"/>
      <c r="E47" s="87"/>
      <c r="F47" s="89"/>
      <c r="G47" s="87"/>
      <c r="H47" s="87"/>
      <c r="I47" s="87"/>
    </row>
  </sheetData>
  <mergeCells count="1">
    <mergeCell ref="A13:A14"/>
  </mergeCells>
  <hyperlinks>
    <hyperlink ref="B4" location="'&gt;&gt;Metrics Home&gt;&gt;'!A1" display="HOME" xr:uid="{88A427C1-34F6-401E-A32E-753158CBB7AE}"/>
  </hyperlinks>
  <pageMargins left="0.2" right="0.2" top="0.25" bottom="0.25" header="0.3" footer="0.3"/>
  <pageSetup scale="4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22A3E-17C1-4680-9224-FEBA9A428E0A}">
  <sheetPr>
    <tabColor rgb="FFFFFF00"/>
    <pageSetUpPr fitToPage="1"/>
  </sheetPr>
  <dimension ref="A1:AA50"/>
  <sheetViews>
    <sheetView showGridLines="0" topLeftCell="A17" zoomScale="85" zoomScaleNormal="85" workbookViewId="0">
      <selection activeCell="J35" sqref="J35"/>
    </sheetView>
  </sheetViews>
  <sheetFormatPr defaultColWidth="0" defaultRowHeight="15" customHeight="1" zeroHeight="1" outlineLevelRow="1"/>
  <cols>
    <col min="1" max="1" width="39.42578125" style="3" customWidth="1"/>
    <col min="2" max="10" width="10.85546875" style="3" customWidth="1"/>
    <col min="11" max="11" width="11.42578125" style="3" customWidth="1"/>
    <col min="12" max="12" width="8.5703125" style="3" customWidth="1"/>
    <col min="13" max="26" width="8.5703125" style="3" hidden="1" customWidth="1"/>
    <col min="27" max="27" width="0" style="3" hidden="1" customWidth="1"/>
    <col min="28" max="16384" width="8.5703125" style="3" hidden="1"/>
  </cols>
  <sheetData>
    <row r="1" spans="1:11" ht="15" customHeight="1"/>
    <row r="2" spans="1:11" ht="15" customHeight="1"/>
    <row r="3" spans="1:11" ht="15" customHeight="1"/>
    <row r="4" spans="1:11" ht="14.45">
      <c r="B4" s="5" t="s">
        <v>4</v>
      </c>
      <c r="F4" s="5"/>
    </row>
    <row r="5" spans="1:11" ht="14.45">
      <c r="A5" s="6" t="s">
        <v>74</v>
      </c>
    </row>
    <row r="6" spans="1:11" ht="14.45">
      <c r="A6" s="109" t="s">
        <v>75</v>
      </c>
    </row>
    <row r="7" spans="1:11" ht="14.45">
      <c r="A7" s="109"/>
      <c r="J7" s="6"/>
      <c r="K7" s="6"/>
    </row>
    <row r="8" spans="1:11" s="6" customFormat="1" ht="14.45">
      <c r="B8" s="9" t="s">
        <v>8</v>
      </c>
      <c r="C8" s="9" t="s">
        <v>9</v>
      </c>
      <c r="D8" s="9" t="s">
        <v>10</v>
      </c>
      <c r="E8" s="9" t="s">
        <v>11</v>
      </c>
      <c r="F8" s="10" t="s">
        <v>12</v>
      </c>
      <c r="G8" s="9" t="s">
        <v>13</v>
      </c>
      <c r="H8" s="9" t="s">
        <v>14</v>
      </c>
      <c r="I8" s="9" t="s">
        <v>15</v>
      </c>
      <c r="J8" s="6" t="s">
        <v>16</v>
      </c>
      <c r="K8" s="6" t="s">
        <v>17</v>
      </c>
    </row>
    <row r="9" spans="1:11" s="6" customFormat="1" ht="14.45">
      <c r="A9" s="11" t="s">
        <v>76</v>
      </c>
      <c r="F9" s="41"/>
      <c r="J9" s="3"/>
      <c r="K9" s="3"/>
    </row>
    <row r="10" spans="1:11" s="6" customFormat="1" ht="5.25" customHeight="1">
      <c r="A10" s="11"/>
      <c r="F10" s="41"/>
    </row>
    <row r="11" spans="1:11" s="6" customFormat="1" ht="29.1">
      <c r="A11" s="90" t="s">
        <v>39</v>
      </c>
      <c r="B11" s="91">
        <v>82745.075000000012</v>
      </c>
      <c r="C11" s="91">
        <v>89854.246999999988</v>
      </c>
      <c r="D11" s="91">
        <v>101262.94700000001</v>
      </c>
      <c r="E11" s="91">
        <v>97309.482000000018</v>
      </c>
      <c r="F11" s="91">
        <v>371171.75099999999</v>
      </c>
      <c r="G11" s="91">
        <v>95204.662000000011</v>
      </c>
      <c r="H11" s="91">
        <v>93078.309000000008</v>
      </c>
      <c r="I11" s="91">
        <v>93598.998000000007</v>
      </c>
      <c r="J11" s="19">
        <f>I11/H11-1</f>
        <v>5.5940960422906638E-3</v>
      </c>
      <c r="K11" s="19">
        <f>I11/D11-1</f>
        <v>-7.5683645667551147E-2</v>
      </c>
    </row>
    <row r="12" spans="1:11" s="6" customFormat="1" ht="14.45">
      <c r="A12" s="92" t="s">
        <v>77</v>
      </c>
      <c r="B12" s="93" t="s">
        <v>7</v>
      </c>
      <c r="C12" s="93">
        <v>8.5916557571553032E-2</v>
      </c>
      <c r="D12" s="93">
        <v>0.12696895673723718</v>
      </c>
      <c r="E12" s="93">
        <v>-3.9041575592304256E-2</v>
      </c>
      <c r="F12" s="94"/>
      <c r="G12" s="93">
        <v>-2.1630163440804373E-2</v>
      </c>
      <c r="H12" s="93">
        <v>-2.2334547020396944E-2</v>
      </c>
      <c r="I12" s="93">
        <v>5.5940960422906638E-3</v>
      </c>
    </row>
    <row r="13" spans="1:11" s="6" customFormat="1" ht="7.5" customHeight="1">
      <c r="F13" s="41"/>
    </row>
    <row r="14" spans="1:11" s="6" customFormat="1" ht="14.45" outlineLevel="1">
      <c r="A14" s="6" t="s">
        <v>78</v>
      </c>
      <c r="B14" s="95"/>
      <c r="C14" s="95"/>
      <c r="D14" s="95"/>
      <c r="E14" s="96"/>
      <c r="F14" s="97"/>
      <c r="G14" s="96"/>
      <c r="H14" s="96"/>
      <c r="I14" s="96"/>
    </row>
    <row r="15" spans="1:11" s="6" customFormat="1" ht="14.45">
      <c r="A15" s="3" t="s">
        <v>79</v>
      </c>
      <c r="B15" s="59">
        <v>13239.212000000001</v>
      </c>
      <c r="C15" s="59">
        <v>11594.096387096773</v>
      </c>
      <c r="D15" s="59">
        <v>12791.109094736843</v>
      </c>
      <c r="E15" s="59">
        <v>11337.027029126215</v>
      </c>
      <c r="F15" s="98" t="s">
        <v>7</v>
      </c>
      <c r="G15" s="59">
        <v>10578.295777777779</v>
      </c>
      <c r="H15" s="59">
        <v>10342.034333333335</v>
      </c>
      <c r="I15" s="59">
        <v>10399.888666666668</v>
      </c>
    </row>
    <row r="16" spans="1:11" s="6" customFormat="1" ht="7.5" customHeight="1">
      <c r="F16" s="41"/>
    </row>
    <row r="17" spans="1:11" s="6" customFormat="1" ht="16.5">
      <c r="A17" s="94" t="s">
        <v>80</v>
      </c>
      <c r="B17" s="99">
        <v>32</v>
      </c>
      <c r="C17" s="99">
        <v>31</v>
      </c>
      <c r="D17" s="99">
        <v>31</v>
      </c>
      <c r="E17" s="99">
        <v>34</v>
      </c>
      <c r="F17" s="99">
        <v>34</v>
      </c>
      <c r="G17" s="99">
        <v>35</v>
      </c>
      <c r="H17" s="99">
        <v>38</v>
      </c>
      <c r="I17" s="99">
        <v>40</v>
      </c>
    </row>
    <row r="18" spans="1:11" s="6" customFormat="1" ht="14.45">
      <c r="A18" s="100" t="s">
        <v>81</v>
      </c>
      <c r="B18" s="28">
        <v>8</v>
      </c>
      <c r="C18" s="28">
        <v>9</v>
      </c>
      <c r="D18" s="28">
        <v>9</v>
      </c>
      <c r="E18" s="28">
        <v>10</v>
      </c>
      <c r="F18" s="36">
        <v>10</v>
      </c>
      <c r="G18" s="35">
        <v>10</v>
      </c>
      <c r="H18" s="35">
        <v>10</v>
      </c>
      <c r="I18" s="35">
        <v>10</v>
      </c>
    </row>
    <row r="19" spans="1:11" s="6" customFormat="1" ht="14.45">
      <c r="A19" s="100" t="s">
        <v>82</v>
      </c>
      <c r="B19" s="28">
        <v>3</v>
      </c>
      <c r="C19" s="28">
        <v>3</v>
      </c>
      <c r="D19" s="28">
        <v>3</v>
      </c>
      <c r="E19" s="28">
        <v>3</v>
      </c>
      <c r="F19" s="36">
        <v>3</v>
      </c>
      <c r="G19" s="35">
        <v>3</v>
      </c>
      <c r="H19" s="35">
        <v>3</v>
      </c>
      <c r="I19" s="35">
        <v>3</v>
      </c>
    </row>
    <row r="20" spans="1:11" s="6" customFormat="1" ht="14.45">
      <c r="A20" s="100" t="s">
        <v>83</v>
      </c>
      <c r="B20" s="28">
        <v>9</v>
      </c>
      <c r="C20" s="28">
        <v>3</v>
      </c>
      <c r="D20" s="28">
        <v>3</v>
      </c>
      <c r="E20" s="28">
        <v>3</v>
      </c>
      <c r="F20" s="36">
        <v>3</v>
      </c>
      <c r="G20" s="35">
        <v>3</v>
      </c>
      <c r="H20" s="35">
        <v>3</v>
      </c>
      <c r="I20" s="35">
        <v>3</v>
      </c>
    </row>
    <row r="21" spans="1:11" s="6" customFormat="1" ht="14.45">
      <c r="A21" s="100" t="s">
        <v>84</v>
      </c>
      <c r="B21" s="28">
        <v>8</v>
      </c>
      <c r="C21" s="28">
        <v>8</v>
      </c>
      <c r="D21" s="28">
        <v>8</v>
      </c>
      <c r="E21" s="28">
        <v>8</v>
      </c>
      <c r="F21" s="36">
        <v>8</v>
      </c>
      <c r="G21" s="35">
        <v>7</v>
      </c>
      <c r="H21" s="35">
        <v>7</v>
      </c>
      <c r="I21" s="35">
        <v>8</v>
      </c>
    </row>
    <row r="22" spans="1:11" s="6" customFormat="1" ht="16.5">
      <c r="A22" s="100" t="s">
        <v>85</v>
      </c>
      <c r="B22" s="28">
        <v>2</v>
      </c>
      <c r="C22" s="28">
        <v>2</v>
      </c>
      <c r="D22" s="28">
        <v>2</v>
      </c>
      <c r="E22" s="28">
        <v>4</v>
      </c>
      <c r="F22" s="36">
        <v>4</v>
      </c>
      <c r="G22" s="35">
        <v>5</v>
      </c>
      <c r="H22" s="35">
        <v>5</v>
      </c>
      <c r="I22" s="35">
        <v>5</v>
      </c>
    </row>
    <row r="23" spans="1:11" s="6" customFormat="1" ht="14.45">
      <c r="A23" s="100" t="s">
        <v>86</v>
      </c>
      <c r="B23" s="28">
        <v>0</v>
      </c>
      <c r="C23" s="28">
        <v>4</v>
      </c>
      <c r="D23" s="28">
        <v>4</v>
      </c>
      <c r="E23" s="28">
        <v>4</v>
      </c>
      <c r="F23" s="36">
        <v>4</v>
      </c>
      <c r="G23" s="35">
        <v>4</v>
      </c>
      <c r="H23" s="35">
        <v>4</v>
      </c>
      <c r="I23" s="35">
        <v>4</v>
      </c>
    </row>
    <row r="24" spans="1:11" s="6" customFormat="1" ht="15" customHeight="1">
      <c r="A24" s="100" t="s">
        <v>87</v>
      </c>
      <c r="B24" s="28">
        <v>2</v>
      </c>
      <c r="C24" s="28">
        <v>2</v>
      </c>
      <c r="D24" s="28">
        <v>2</v>
      </c>
      <c r="E24" s="28">
        <v>2</v>
      </c>
      <c r="F24" s="36">
        <v>2</v>
      </c>
      <c r="G24" s="35">
        <v>3</v>
      </c>
      <c r="H24" s="35">
        <v>4</v>
      </c>
      <c r="I24" s="35">
        <v>5</v>
      </c>
    </row>
    <row r="25" spans="1:11" s="6" customFormat="1" thickBot="1">
      <c r="A25" s="100" t="s">
        <v>88</v>
      </c>
      <c r="B25" s="35"/>
      <c r="C25" s="35"/>
      <c r="D25" s="96"/>
      <c r="E25" s="96"/>
      <c r="F25" s="36"/>
      <c r="G25" s="96"/>
      <c r="H25" s="101">
        <v>2</v>
      </c>
      <c r="I25" s="101">
        <v>2</v>
      </c>
    </row>
    <row r="26" spans="1:11" ht="14.45">
      <c r="A26" s="102"/>
      <c r="B26" s="102"/>
      <c r="C26" s="102"/>
      <c r="D26" s="102"/>
      <c r="E26" s="102"/>
      <c r="F26" s="103"/>
      <c r="G26" s="102"/>
      <c r="H26" s="102"/>
      <c r="I26" s="102"/>
    </row>
    <row r="27" spans="1:11" s="6" customFormat="1" ht="14.45">
      <c r="B27" s="9" t="s">
        <v>8</v>
      </c>
      <c r="C27" s="9" t="s">
        <v>9</v>
      </c>
      <c r="D27" s="9" t="s">
        <v>10</v>
      </c>
      <c r="E27" s="9" t="s">
        <v>11</v>
      </c>
      <c r="F27" s="10" t="s">
        <v>12</v>
      </c>
      <c r="G27" s="9" t="s">
        <v>13</v>
      </c>
      <c r="H27" s="9" t="s">
        <v>14</v>
      </c>
      <c r="I27" s="9" t="s">
        <v>15</v>
      </c>
    </row>
    <row r="28" spans="1:11" s="6" customFormat="1" ht="14.45">
      <c r="A28" s="11" t="s">
        <v>89</v>
      </c>
      <c r="F28" s="41"/>
    </row>
    <row r="29" spans="1:11" s="6" customFormat="1" ht="5.25" customHeight="1">
      <c r="A29" s="11"/>
      <c r="F29" s="41"/>
    </row>
    <row r="30" spans="1:11" s="6" customFormat="1" ht="14.45">
      <c r="A30" s="90" t="s">
        <v>40</v>
      </c>
      <c r="B30" s="91">
        <v>58414.256999999998</v>
      </c>
      <c r="C30" s="91">
        <v>61177.985999999997</v>
      </c>
      <c r="D30" s="91">
        <v>68670.73000000001</v>
      </c>
      <c r="E30" s="91">
        <v>75801.812000000005</v>
      </c>
      <c r="F30" s="91">
        <v>264064.78500000003</v>
      </c>
      <c r="G30" s="91">
        <v>78954.467000000004</v>
      </c>
      <c r="H30" s="91">
        <v>79587.100000000006</v>
      </c>
      <c r="I30" s="91">
        <v>77894.504000000001</v>
      </c>
      <c r="J30" s="19">
        <f>I30/H30-1</f>
        <v>-2.1267215415563645E-2</v>
      </c>
      <c r="K30" s="19">
        <f>I30/D30-1</f>
        <v>0.13431885753944939</v>
      </c>
    </row>
    <row r="31" spans="1:11" s="6" customFormat="1" ht="14.45">
      <c r="A31" s="92" t="s">
        <v>77</v>
      </c>
      <c r="B31" s="104" t="s">
        <v>7</v>
      </c>
      <c r="C31" s="104">
        <v>4.7312576448588661E-2</v>
      </c>
      <c r="D31" s="104">
        <v>0.12247451231885953</v>
      </c>
      <c r="E31" s="104">
        <v>0.10384456376100837</v>
      </c>
      <c r="F31" s="105" t="s">
        <v>7</v>
      </c>
      <c r="G31" s="104">
        <v>4.1590760389738524E-2</v>
      </c>
      <c r="H31" s="104">
        <v>8.0126308749572939E-3</v>
      </c>
      <c r="I31" s="104">
        <v>-2.1267215415563645E-2</v>
      </c>
    </row>
    <row r="32" spans="1:11" s="6" customFormat="1" ht="7.5" customHeight="1">
      <c r="F32" s="41"/>
    </row>
    <row r="33" spans="1:12" s="6" customFormat="1" ht="29.1" customHeight="1">
      <c r="A33" s="90" t="s">
        <v>90</v>
      </c>
      <c r="B33" s="91">
        <v>31430.925000000003</v>
      </c>
      <c r="C33" s="91">
        <v>33133.753000000019</v>
      </c>
      <c r="D33" s="91">
        <v>40005.052999999985</v>
      </c>
      <c r="E33" s="91">
        <v>42848.517999999982</v>
      </c>
      <c r="F33" s="91">
        <v>147418.24900000001</v>
      </c>
      <c r="G33" s="91">
        <v>47205.337999999989</v>
      </c>
      <c r="H33" s="91">
        <v>48457.690999999992</v>
      </c>
      <c r="I33" s="91">
        <v>48048.001999999993</v>
      </c>
      <c r="J33" s="19">
        <f>I33/H33-1</f>
        <v>-8.4545712258555783E-3</v>
      </c>
      <c r="K33" s="19">
        <f>I33/D33-1</f>
        <v>0.20104832757001989</v>
      </c>
      <c r="L33" s="6" t="s">
        <v>7</v>
      </c>
    </row>
    <row r="34" spans="1:12" s="6" customFormat="1" ht="16.350000000000001" customHeight="1">
      <c r="A34" s="90" t="s">
        <v>91</v>
      </c>
      <c r="B34" s="91">
        <v>26983.331999999995</v>
      </c>
      <c r="C34" s="91">
        <v>28044.232999999978</v>
      </c>
      <c r="D34" s="91">
        <v>28665.677000000025</v>
      </c>
      <c r="E34" s="91">
        <v>32953.294000000024</v>
      </c>
      <c r="F34" s="91">
        <v>116646.53600000002</v>
      </c>
      <c r="G34" s="91">
        <v>31749.129000000015</v>
      </c>
      <c r="H34" s="91">
        <v>31129.409000000014</v>
      </c>
      <c r="I34" s="91">
        <v>29846.502000000008</v>
      </c>
      <c r="J34" s="19">
        <f>I34/H34-1</f>
        <v>-4.1212057704018923E-2</v>
      </c>
      <c r="K34" s="19">
        <f>I34/D34-1</f>
        <v>4.1192991883637786E-2</v>
      </c>
    </row>
    <row r="35" spans="1:12" s="6" customFormat="1" ht="17.25" customHeight="1">
      <c r="A35" s="92" t="s">
        <v>77</v>
      </c>
      <c r="B35" s="104" t="s">
        <v>7</v>
      </c>
      <c r="C35" s="104">
        <v>5.4176833803014635E-2</v>
      </c>
      <c r="D35" s="104">
        <v>0.20738067311602038</v>
      </c>
      <c r="E35" s="104">
        <v>7.1077646116354254E-2</v>
      </c>
      <c r="F35" s="105" t="s">
        <v>7</v>
      </c>
      <c r="G35" s="104">
        <v>0.10167959601309917</v>
      </c>
      <c r="H35" s="104">
        <v>2.6529902190298937E-2</v>
      </c>
      <c r="I35" s="104">
        <v>-8.4545712258555783E-3</v>
      </c>
    </row>
    <row r="36" spans="1:12" s="6" customFormat="1" ht="7.5" customHeight="1">
      <c r="F36" s="41"/>
    </row>
    <row r="37" spans="1:12" s="6" customFormat="1" ht="14.45" outlineLevel="1">
      <c r="F37" s="41"/>
    </row>
    <row r="38" spans="1:12" s="1" customFormat="1" ht="16.5">
      <c r="A38" s="94" t="s">
        <v>92</v>
      </c>
      <c r="B38" s="99">
        <f>SUM(B39:B44)</f>
        <v>245000</v>
      </c>
      <c r="C38" s="99">
        <f t="shared" ref="C38:F38" si="0">SUM(C39:C44)</f>
        <v>245000</v>
      </c>
      <c r="D38" s="99">
        <f t="shared" si="0"/>
        <v>245000</v>
      </c>
      <c r="E38" s="99">
        <f t="shared" si="0"/>
        <v>245000</v>
      </c>
      <c r="F38" s="99">
        <f t="shared" si="0"/>
        <v>245000</v>
      </c>
      <c r="G38" s="99">
        <v>255000</v>
      </c>
      <c r="H38" s="99">
        <v>255000</v>
      </c>
      <c r="I38" s="99">
        <v>255000</v>
      </c>
      <c r="K38" s="19"/>
    </row>
    <row r="39" spans="1:12" s="1" customFormat="1" ht="16.5">
      <c r="A39" s="100" t="s">
        <v>93</v>
      </c>
      <c r="B39" s="35">
        <v>113000</v>
      </c>
      <c r="C39" s="35">
        <v>113000</v>
      </c>
      <c r="D39" s="35">
        <v>113000</v>
      </c>
      <c r="E39" s="35">
        <v>113000</v>
      </c>
      <c r="F39" s="36">
        <v>113000</v>
      </c>
      <c r="G39" s="106">
        <v>108000</v>
      </c>
      <c r="H39" s="106">
        <v>108000</v>
      </c>
      <c r="I39" s="106">
        <v>108000</v>
      </c>
    </row>
    <row r="40" spans="1:12" s="1" customFormat="1" ht="14.45">
      <c r="A40" s="100" t="s">
        <v>82</v>
      </c>
      <c r="B40" s="35">
        <v>54000</v>
      </c>
      <c r="C40" s="35">
        <v>54000</v>
      </c>
      <c r="D40" s="35">
        <v>54000</v>
      </c>
      <c r="E40" s="35">
        <v>54000</v>
      </c>
      <c r="F40" s="36">
        <v>54000</v>
      </c>
      <c r="G40" s="106">
        <v>67000</v>
      </c>
      <c r="H40" s="106">
        <v>67000</v>
      </c>
      <c r="I40" s="106">
        <v>67000</v>
      </c>
    </row>
    <row r="41" spans="1:12" s="1" customFormat="1" ht="14.45">
      <c r="A41" s="100" t="s">
        <v>83</v>
      </c>
      <c r="B41" s="35">
        <v>42000</v>
      </c>
      <c r="C41" s="35">
        <v>42000</v>
      </c>
      <c r="D41" s="35">
        <v>42000</v>
      </c>
      <c r="E41" s="35">
        <v>42000</v>
      </c>
      <c r="F41" s="36">
        <v>42000</v>
      </c>
      <c r="G41" s="106">
        <v>42000</v>
      </c>
      <c r="H41" s="106">
        <v>42000</v>
      </c>
      <c r="I41" s="106">
        <v>42000</v>
      </c>
    </row>
    <row r="42" spans="1:12" s="1" customFormat="1" ht="14.45">
      <c r="A42" s="100" t="s">
        <v>84</v>
      </c>
      <c r="B42" s="35">
        <v>28000</v>
      </c>
      <c r="C42" s="35">
        <v>28000</v>
      </c>
      <c r="D42" s="35">
        <v>28000</v>
      </c>
      <c r="E42" s="35">
        <v>28000</v>
      </c>
      <c r="F42" s="36">
        <v>28000</v>
      </c>
      <c r="G42" s="106">
        <v>30000</v>
      </c>
      <c r="H42" s="106">
        <v>30000</v>
      </c>
      <c r="I42" s="106">
        <v>30000</v>
      </c>
    </row>
    <row r="43" spans="1:12" s="1" customFormat="1" ht="16.5">
      <c r="A43" s="100" t="s">
        <v>94</v>
      </c>
      <c r="B43" s="35">
        <v>2000</v>
      </c>
      <c r="C43" s="35">
        <v>2000</v>
      </c>
      <c r="D43" s="35">
        <v>2000</v>
      </c>
      <c r="E43" s="35">
        <v>2000</v>
      </c>
      <c r="F43" s="36">
        <v>2000</v>
      </c>
      <c r="G43" s="106">
        <v>2000</v>
      </c>
      <c r="H43" s="106">
        <v>2000</v>
      </c>
      <c r="I43" s="106">
        <v>2000</v>
      </c>
    </row>
    <row r="44" spans="1:12" s="1" customFormat="1" ht="14.45">
      <c r="A44" s="100" t="s">
        <v>87</v>
      </c>
      <c r="B44" s="35">
        <v>6000</v>
      </c>
      <c r="C44" s="35">
        <v>6000</v>
      </c>
      <c r="D44" s="35">
        <v>6000</v>
      </c>
      <c r="E44" s="35">
        <v>6000</v>
      </c>
      <c r="F44" s="36">
        <v>6000</v>
      </c>
      <c r="G44" s="106">
        <v>6000</v>
      </c>
      <c r="H44" s="106">
        <v>6000</v>
      </c>
      <c r="I44" s="106">
        <v>6000</v>
      </c>
    </row>
    <row r="45" spans="1:12" ht="15" customHeight="1"/>
    <row r="46" spans="1:12" ht="15" customHeight="1"/>
    <row r="47" spans="1:12" ht="14.45">
      <c r="A47" s="3" t="s">
        <v>95</v>
      </c>
    </row>
    <row r="48" spans="1:12" ht="14.45">
      <c r="A48" s="3" t="s">
        <v>96</v>
      </c>
    </row>
    <row r="49" spans="1:1" ht="14.45">
      <c r="A49" s="3" t="s">
        <v>97</v>
      </c>
    </row>
    <row r="50" spans="1:1" ht="15" customHeight="1"/>
  </sheetData>
  <mergeCells count="1">
    <mergeCell ref="A6:A7"/>
  </mergeCells>
  <hyperlinks>
    <hyperlink ref="B4" location="'&gt;&gt;Metrics Home&gt;&gt;'!A1" display="HOME" xr:uid="{3703B9F3-C038-4F15-82B9-7E0534AB34FC}"/>
  </hyperlinks>
  <pageMargins left="0.2" right="0.2" top="0.25" bottom="0.25" header="0.3" footer="0.3"/>
  <pageSetup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8" ma:contentTypeDescription="Create a new document." ma:contentTypeScope="" ma:versionID="3a84633a842e1131fa4e5dba3f70c9b1">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ba9b554fa2a1fab75dbf592e2d653462"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35CCD6-2074-41BF-B5C2-D17F7204CD3A}"/>
</file>

<file path=customXml/itemProps2.xml><?xml version="1.0" encoding="utf-8"?>
<ds:datastoreItem xmlns:ds="http://schemas.openxmlformats.org/officeDocument/2006/customXml" ds:itemID="{FAEB8EB7-1154-4DFC-B68A-C2D3258D8F2E}"/>
</file>

<file path=customXml/itemProps3.xml><?xml version="1.0" encoding="utf-8"?>
<ds:datastoreItem xmlns:ds="http://schemas.openxmlformats.org/officeDocument/2006/customXml" ds:itemID="{1EC01B4F-868A-4561-AD65-7A25C47F91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Conti Koar</dc:creator>
  <cp:keywords/>
  <dc:description/>
  <cp:lastModifiedBy>Laura Warren</cp:lastModifiedBy>
  <cp:revision/>
  <dcterms:created xsi:type="dcterms:W3CDTF">2024-11-06T18:37:12Z</dcterms:created>
  <dcterms:modified xsi:type="dcterms:W3CDTF">2024-11-08T15:33:53Z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y fmtid="{D5CDD505-2E9C-101B-9397-08002B2CF9AE}" pid="3" name="MediaServiceImageTags">
    <vt:lpwstr/>
  </property>
</Properties>
</file>