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danne\Desktop\Earnings Documents\"/>
    </mc:Choice>
  </mc:AlternateContent>
  <xr:revisionPtr revIDLastSave="0" documentId="8_{96B058D2-1F62-4C19-A315-A10303B7EEB6}" xr6:coauthVersionLast="47" xr6:coauthVersionMax="47" xr10:uidLastSave="{00000000-0000-0000-0000-000000000000}"/>
  <bookViews>
    <workbookView xWindow="-108" yWindow="-108" windowWidth="23256" windowHeight="12576" xr2:uid="{549617BF-DA42-4CEF-ABBE-D5E071A49EF4}"/>
  </bookViews>
  <sheets>
    <sheet name="&gt;&gt;Metrics Home&gt;&gt;" sheetId="1" r:id="rId1"/>
    <sheet name="P&amp;L" sheetId="2" r:id="rId2"/>
    <sheet name="Non-GAAP" sheetId="3" r:id="rId3"/>
    <sheet name="Operating Metrics" sheetId="4" r:id="rId4"/>
  </sheets>
  <definedNames>
    <definedName name="_Key1" hidden="1">#REF!</definedName>
    <definedName name="_Key2" hidden="1">#REF!</definedName>
    <definedName name="_Order1" hidden="1">255</definedName>
    <definedName name="_Order2" hidden="1">255</definedName>
    <definedName name="_Regression_Int" hidden="1">1</definedName>
    <definedName name="_Sort" hidden="1">#REF!</definedName>
    <definedName name="AS2DocOpenMode" hidden="1">"AS2DocumentEdit"</definedName>
    <definedName name="CIQWBGuid" hidden="1">"b03b35e1-c945-4f09-86b5-e6593adee5ce"</definedName>
    <definedName name="Company_Name" hidden="1">#REF!</definedName>
    <definedName name="Comparative_Period" hidden="1">#REF!</definedName>
    <definedName name="CompYear" hidden="1">#REF!</definedName>
    <definedName name="Current_Period" hidden="1">#REF!</definedName>
    <definedName name="CurrYear" hidden="1">#REF!</definedName>
    <definedName name="HTML_CodePage" hidden="1">1252</definedName>
    <definedName name="HTML_Control" hidden="1">{"'HemAdr'!$A$1:$M$88"}</definedName>
    <definedName name="HTML_Description" hidden="1">""</definedName>
    <definedName name="HTML_Email" hidden="1">""</definedName>
    <definedName name="HTML_Header" hidden="1">"Programmas personal / sist uppdaterad 990331"</definedName>
    <definedName name="HTML_LastUpdate" hidden="1">"1999-03-31"</definedName>
    <definedName name="HTML_LineAfter" hidden="1">FALSE</definedName>
    <definedName name="HTML_LineBefore" hidden="1">FALSE</definedName>
    <definedName name="HTML_Name" hidden="1">"Madeleine"</definedName>
    <definedName name="HTML_OBDlg2" hidden="1">TRUE</definedName>
    <definedName name="HTML_OBDlg4" hidden="1">TRUE</definedName>
    <definedName name="HTML_OS" hidden="1">0</definedName>
    <definedName name="HTML_Title" hidden="1">"Programmas personal"</definedName>
    <definedName name="HTML1_10" hidden="1">"robert.schulten@corporate.ge.com"</definedName>
    <definedName name="HTML1_11" hidden="1">1</definedName>
    <definedName name="HTML1_2" hidden="1">1</definedName>
    <definedName name="HTML1_3" hidden="1">"Consigned Metals Prices"</definedName>
    <definedName name="HTML1_4" hidden="1">"Consigned Metals Prices"</definedName>
    <definedName name="HTML1_5" hidden="1">""</definedName>
    <definedName name="HTML1_6" hidden="1">-4146</definedName>
    <definedName name="HTML1_7" hidden="1">-4146</definedName>
    <definedName name="HTML1_8" hidden="1">"3/11/97"</definedName>
    <definedName name="HTML1_9" hidden="1">"Robert M. Schulten"</definedName>
    <definedName name="HTML2_10" hidden="1">"robert.schulten@corporate.ge.com"</definedName>
    <definedName name="HTML2_11" hidden="1">1</definedName>
    <definedName name="HTML2_2" hidden="1">1</definedName>
    <definedName name="HTML2_3" hidden="1">"Consigned Metals Prices"</definedName>
    <definedName name="HTML2_4" hidden="1">"Consigned Metals Prices"</definedName>
    <definedName name="HTML2_5" hidden="1">"(Cents/Lb.)"</definedName>
    <definedName name="HTML2_6" hidden="1">1</definedName>
    <definedName name="HTML2_7" hidden="1">1</definedName>
    <definedName name="HTML2_8" hidden="1">"3/11/97"</definedName>
    <definedName name="HTML2_9" hidden="1">"Robert M. Schulten"</definedName>
    <definedName name="HTML3_10" hidden="1">"robert.schulten@corporate.ge.com"</definedName>
    <definedName name="HTML3_11" hidden="1">1</definedName>
    <definedName name="HTML3_2" hidden="1">1</definedName>
    <definedName name="HTML3_3" hidden="1">"Consigned Metals Prices"</definedName>
    <definedName name="HTML3_4" hidden="1">"Consigned Metals Prices"</definedName>
    <definedName name="HTML3_5" hidden="1">"(Cents/lb)"</definedName>
    <definedName name="HTML3_6" hidden="1">-4146</definedName>
    <definedName name="HTML3_7" hidden="1">-4146</definedName>
    <definedName name="HTML3_8" hidden="1">"3/11/97"</definedName>
    <definedName name="HTML3_9" hidden="1">"Robert M. Schulten"</definedName>
    <definedName name="HTMLCount" hidden="1">3</definedName>
    <definedName name="IQ_ADDIN" hidden="1">"AUTO"</definedName>
    <definedName name="IQ_DNTM" hidden="1">700000</definedName>
    <definedName name="IQ_EXPENSE_CODE_" hidden="1">"Watermark"</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42786.1809490741</definedName>
    <definedName name="IQ_QTD" hidden="1">750000</definedName>
    <definedName name="IQ_TODAY" hidden="1">0</definedName>
    <definedName name="IQ_YTDMONTH" hidden="1">130000</definedName>
    <definedName name="vertex42_copyright" hidden="1">"© 2008-2015 Vertex42 LLC"</definedName>
    <definedName name="vertex42_id" hidden="1">"cash-flow-statement.xlsx"</definedName>
    <definedName name="vertex42_title" hidden="1">"Cash Flow Statement"</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4" l="1"/>
  <c r="L17" i="4"/>
  <c r="N53" i="2"/>
  <c r="N52" i="2"/>
  <c r="O11" i="3"/>
  <c r="P11" i="3"/>
  <c r="P10" i="3"/>
  <c r="O10" i="3"/>
  <c r="P40" i="3"/>
  <c r="O40" i="3"/>
  <c r="P39" i="3"/>
  <c r="O39" i="3"/>
  <c r="P20" i="3"/>
  <c r="O20" i="3"/>
  <c r="P19" i="3"/>
  <c r="O19" i="3"/>
  <c r="O56" i="2"/>
  <c r="N56" i="2"/>
  <c r="O53" i="2"/>
  <c r="O50" i="2"/>
  <c r="N50" i="2"/>
  <c r="O55" i="2"/>
  <c r="N55" i="2"/>
  <c r="O52" i="2"/>
  <c r="O49" i="2"/>
  <c r="N49" i="2"/>
  <c r="O43" i="2"/>
  <c r="N43" i="2"/>
  <c r="O42" i="2"/>
  <c r="N42" i="2"/>
  <c r="O40" i="2"/>
  <c r="N40" i="2"/>
  <c r="O39" i="2"/>
  <c r="N39" i="2"/>
  <c r="O38" i="2"/>
  <c r="N38" i="2"/>
  <c r="O9" i="2"/>
  <c r="N9" i="2"/>
</calcChain>
</file>

<file path=xl/sharedStrings.xml><?xml version="1.0" encoding="utf-8"?>
<sst xmlns="http://schemas.openxmlformats.org/spreadsheetml/2006/main" count="193" uniqueCount="98">
  <si>
    <t xml:space="preserve">Metrics File Table of Contents </t>
  </si>
  <si>
    <t>1- Income Statement and Non-GAAP Financial Metrics</t>
  </si>
  <si>
    <t>2- Operating Metrics</t>
  </si>
  <si>
    <t>3- Non-GAAP Adjustments</t>
  </si>
  <si>
    <t>HOME</t>
  </si>
  <si>
    <t>Income Statement and Non GAAP Financial Metrics</t>
  </si>
  <si>
    <t>$ in thousands</t>
  </si>
  <si>
    <t>Q1 2021</t>
  </si>
  <si>
    <t>Q2 2021</t>
  </si>
  <si>
    <t>Q3 2021</t>
  </si>
  <si>
    <t>Q4 2021</t>
  </si>
  <si>
    <t>FY 2021</t>
  </si>
  <si>
    <t>Q1 2022</t>
  </si>
  <si>
    <t>Q2 2022</t>
  </si>
  <si>
    <t>Q3 2022</t>
  </si>
  <si>
    <t>Q4 2022</t>
  </si>
  <si>
    <t>FY 2022</t>
  </si>
  <si>
    <t>Q1 2023</t>
  </si>
  <si>
    <t>Q2 2023</t>
  </si>
  <si>
    <t xml:space="preserve">Q/Q </t>
  </si>
  <si>
    <t>Y/Y</t>
  </si>
  <si>
    <t>Income Statement</t>
  </si>
  <si>
    <t>Revenue, net</t>
  </si>
  <si>
    <t>Cost of goods sold</t>
  </si>
  <si>
    <t>Gross profit</t>
  </si>
  <si>
    <t>Gross profit margin</t>
  </si>
  <si>
    <t>Operating expenses</t>
  </si>
  <si>
    <t>Compensation expense</t>
  </si>
  <si>
    <t>General and administrative</t>
  </si>
  <si>
    <t>Settlement</t>
  </si>
  <si>
    <t>Depreciation and amortization</t>
  </si>
  <si>
    <t>Equity-based compensation</t>
  </si>
  <si>
    <t>Total operating expenses</t>
  </si>
  <si>
    <t>Operating (loss) profit</t>
  </si>
  <si>
    <t xml:space="preserve">Other expense (income) </t>
  </si>
  <si>
    <t>Interest expense</t>
  </si>
  <si>
    <t>Other income</t>
  </si>
  <si>
    <t>Total other expense (income)</t>
  </si>
  <si>
    <t>(Loss) income before income taxes</t>
  </si>
  <si>
    <t>Provision for income taxes</t>
  </si>
  <si>
    <t>Net (loss) income</t>
  </si>
  <si>
    <t>Revenue Details</t>
  </si>
  <si>
    <t>Retail revenues</t>
  </si>
  <si>
    <t>Wholesale revenues</t>
  </si>
  <si>
    <t>System-Wide revenues</t>
  </si>
  <si>
    <t>Elimination of inter-company revenues</t>
  </si>
  <si>
    <t>Total revenues, net</t>
  </si>
  <si>
    <t>Third-Party wholesale</t>
  </si>
  <si>
    <r>
      <t>Non-GAAP Financial Metrics</t>
    </r>
    <r>
      <rPr>
        <b/>
        <u/>
        <vertAlign val="superscript"/>
        <sz val="11"/>
        <color theme="1"/>
        <rFont val="Calibri"/>
        <family val="2"/>
        <scheme val="minor"/>
      </rPr>
      <t>(1)</t>
    </r>
  </si>
  <si>
    <t>Adjusted Gross Profit</t>
  </si>
  <si>
    <t>Adjusted Gross Margin</t>
  </si>
  <si>
    <t>Adjusted EBITDA</t>
  </si>
  <si>
    <t>Adjusted EBITDA Margin</t>
  </si>
  <si>
    <t>SG&amp;A ex Settlement</t>
  </si>
  <si>
    <t>`</t>
  </si>
  <si>
    <t>SG&amp;A as % of net Revenue</t>
  </si>
  <si>
    <t xml:space="preserve"> </t>
  </si>
  <si>
    <t>1) Detailed reconciliation provided on Non-GAAP Adjustment schedule</t>
  </si>
  <si>
    <t xml:space="preserve">Adjusted Gross Profit, Adjusted Gross Margin, Adjusted EBITDA, and Adjusted EBITDA Margin are a non-GAAP financial measures. </t>
  </si>
  <si>
    <t>Please see the “Supplemental Information (Unaudited) Regarding Non-GAAP Financial Measures” at the end of this presentation for a reconciliation of non-GAAP to GAAP measures. </t>
  </si>
  <si>
    <t>Non- GAAP Adjustments</t>
  </si>
  <si>
    <t>FY2022</t>
  </si>
  <si>
    <t>Gross Profit</t>
  </si>
  <si>
    <t>Gross Margin</t>
  </si>
  <si>
    <t>Depreciation and amortization included in cost of goods sold</t>
  </si>
  <si>
    <t>Equity-based compensation included in cost of goods sold</t>
  </si>
  <si>
    <r>
      <t>Start-up costs included in cost of goods sold</t>
    </r>
    <r>
      <rPr>
        <vertAlign val="superscript"/>
        <sz val="11"/>
        <color rgb="FF000000"/>
        <rFont val="Calibri"/>
        <family val="2"/>
      </rPr>
      <t>(1)</t>
    </r>
  </si>
  <si>
    <r>
      <rPr>
        <sz val="11"/>
        <color rgb="FF000000"/>
        <rFont val="Calibri"/>
        <family val="2"/>
      </rPr>
      <t>Non-cash inventory adjustments</t>
    </r>
    <r>
      <rPr>
        <vertAlign val="superscript"/>
        <sz val="11"/>
        <color rgb="FF000000"/>
        <rFont val="Calibri"/>
        <family val="2"/>
      </rPr>
      <t>(2)</t>
    </r>
  </si>
  <si>
    <t>Net Income / (Loss)</t>
  </si>
  <si>
    <t>Income tax expense</t>
  </si>
  <si>
    <t>Other, net</t>
  </si>
  <si>
    <r>
      <rPr>
        <sz val="11"/>
        <color rgb="FF000000"/>
        <rFont val="Calibri"/>
      </rPr>
      <t>Non-cash inventory adjustments</t>
    </r>
    <r>
      <rPr>
        <vertAlign val="superscript"/>
        <sz val="11"/>
        <color rgb="FF000000"/>
        <rFont val="Calibri"/>
      </rPr>
      <t>(2)</t>
    </r>
  </si>
  <si>
    <r>
      <t>Start-up costs</t>
    </r>
    <r>
      <rPr>
        <vertAlign val="superscript"/>
        <sz val="11"/>
        <rFont val="Calibri"/>
        <family val="2"/>
        <scheme val="minor"/>
      </rPr>
      <t>(3)</t>
    </r>
  </si>
  <si>
    <r>
      <t>Transaction-related and other non-recurring expenses</t>
    </r>
    <r>
      <rPr>
        <vertAlign val="superscript"/>
        <sz val="11"/>
        <rFont val="Calibri"/>
        <family val="2"/>
        <scheme val="minor"/>
      </rPr>
      <t>(4)</t>
    </r>
  </si>
  <si>
    <t>(Gain) / Loss on sale of assets</t>
  </si>
  <si>
    <t>Litigation settlement</t>
  </si>
  <si>
    <t>(1) 	Incremental expenses associated with the expansion of activities at our cultivation facilities that are not yet operating at scale, including excess overhead expenses resulting in delays from regulatory approvals at certain cultivation facilities.</t>
  </si>
  <si>
    <t xml:space="preserve">(2) Consists of write-offs of expired products, obsolete packaging, and net realizable value adjustments related to certain inventory items. </t>
  </si>
  <si>
    <t>(3) One-time costs associated with acquiring real estate, obtaining licenses and permits, and other costs incurred before commencement of operations at certain locations, as well as incremental expenses associated with the expansion of activities at our cultivation facilities that are not yet operating at scale, including excess overhead expenses resulting from delays in regulatory approvals at certain cultivation facilities. Also includes other one-time or non-recurring expenses, as applicable.</t>
  </si>
  <si>
    <t>(4) 	Legal and professional fees associated with litigation matters, potential acquisitions, and other regulatory matters and other non-recurring expenses. Also includes other one-time expenses related to certain reserves, as well as fair value adjustments related to earn-outs, as applicable.</t>
  </si>
  <si>
    <t>Key Operating Metrics</t>
  </si>
  <si>
    <t>Figures in thousands except for per transaction and per pound revenue</t>
  </si>
  <si>
    <t>Retail</t>
  </si>
  <si>
    <t>% Quarter-over-Quarter Change</t>
  </si>
  <si>
    <t>Per Average Dispensary</t>
  </si>
  <si>
    <t>Annual Revenue per Dispensary</t>
  </si>
  <si>
    <r>
      <t>Open Dispensaries at Quarter-End</t>
    </r>
    <r>
      <rPr>
        <b/>
        <vertAlign val="superscript"/>
        <sz val="11"/>
        <color theme="1"/>
        <rFont val="Calibri"/>
        <family val="2"/>
        <scheme val="minor"/>
      </rPr>
      <t>(1)</t>
    </r>
  </si>
  <si>
    <t>Illinois</t>
  </si>
  <si>
    <t>Massachusetts</t>
  </si>
  <si>
    <t>New Jersey</t>
  </si>
  <si>
    <t>Maryland</t>
  </si>
  <si>
    <t>Michigan</t>
  </si>
  <si>
    <t>Pennsylvania</t>
  </si>
  <si>
    <t>Wholesale</t>
  </si>
  <si>
    <t>Wholesale revenues, net of intercompany sales</t>
  </si>
  <si>
    <t>Intercompany Sales</t>
  </si>
  <si>
    <t>Active Canopy Square Footage at Quarter-End</t>
  </si>
  <si>
    <t>Ohio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</si>
</sst>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_(* #,##0_);_(* \(#,##0\);_(* &quot;-&quot;??_);_(@_)"/>
    <numFmt numFmtId="166" formatCode="0.0"/>
    <numFmt numFmtId="167" formatCode="0.0%;\(0.0%\)"/>
    <numFmt numFmtId="168" formatCode="_(* #,##0.0000_);_(* \(#,##0.0000\);_(*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i/>
      <sz val="11"/>
      <color theme="1"/>
      <name val="Calibri"/>
      <family val="2"/>
      <scheme val="minor"/>
    </font>
    <font>
      <b/>
      <u/>
      <sz val="11"/>
      <color theme="1"/>
      <name val="Calibri"/>
      <family val="2"/>
      <scheme val="minor"/>
    </font>
    <font>
      <sz val="10"/>
      <name val="Arial"/>
      <family val="2"/>
    </font>
    <font>
      <b/>
      <u/>
      <vertAlign val="superscript"/>
      <sz val="11"/>
      <color theme="1"/>
      <name val="Calibri"/>
      <family val="2"/>
      <scheme val="minor"/>
    </font>
    <font>
      <sz val="11"/>
      <color rgb="FF0033CC"/>
      <name val="Calibri"/>
      <family val="2"/>
      <scheme val="minor"/>
    </font>
    <font>
      <sz val="11"/>
      <color rgb="FF000000"/>
      <name val="Calibri"/>
      <family val="2"/>
    </font>
    <font>
      <vertAlign val="superscript"/>
      <sz val="11"/>
      <color rgb="FF000000"/>
      <name val="Calibri"/>
      <family val="2"/>
    </font>
    <font>
      <b/>
      <i/>
      <sz val="11"/>
      <color theme="1"/>
      <name val="Calibri"/>
      <family val="2"/>
      <scheme val="minor"/>
    </font>
    <font>
      <b/>
      <u/>
      <sz val="11"/>
      <name val="Calibri"/>
      <family val="2"/>
      <scheme val="minor"/>
    </font>
    <font>
      <sz val="11"/>
      <name val="Calibri"/>
      <family val="2"/>
      <scheme val="minor"/>
    </font>
    <font>
      <b/>
      <sz val="11"/>
      <name val="Calibri"/>
      <family val="2"/>
      <scheme val="minor"/>
    </font>
    <font>
      <sz val="11"/>
      <name val="Calibri"/>
      <family val="2"/>
    </font>
    <font>
      <vertAlign val="superscript"/>
      <sz val="11"/>
      <name val="Calibri"/>
      <family val="2"/>
      <scheme val="minor"/>
    </font>
    <font>
      <b/>
      <vertAlign val="superscript"/>
      <sz val="11"/>
      <color theme="1"/>
      <name val="Calibri"/>
      <family val="2"/>
      <scheme val="minor"/>
    </font>
    <font>
      <sz val="11"/>
      <color rgb="FF000000"/>
      <name val="Calibri"/>
    </font>
    <font>
      <vertAlign val="superscript"/>
      <sz val="11"/>
      <color rgb="FF000000"/>
      <name val="Calibri"/>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BEDF5"/>
        <bgColor indexed="64"/>
      </patternFill>
    </fill>
  </fills>
  <borders count="6">
    <border>
      <left/>
      <right/>
      <top/>
      <bottom/>
      <diagonal/>
    </border>
    <border>
      <left/>
      <right/>
      <top/>
      <bottom style="thin">
        <color indexed="64"/>
      </bottom>
      <diagonal/>
    </border>
    <border>
      <left/>
      <right/>
      <top style="thin">
        <color auto="1"/>
      </top>
      <bottom style="double">
        <color auto="1"/>
      </bottom>
      <diagonal/>
    </border>
    <border>
      <left/>
      <right/>
      <top style="mediumDashed">
        <color rgb="FF0070C0"/>
      </top>
      <bottom/>
      <diagonal/>
    </border>
    <border>
      <left/>
      <right/>
      <top style="thin">
        <color indexed="64"/>
      </top>
      <bottom/>
      <diagonal/>
    </border>
    <border>
      <left/>
      <right/>
      <top style="mediumDashed">
        <color rgb="FF00B0F0"/>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0" fontId="6" fillId="0" borderId="0"/>
    <xf numFmtId="0" fontId="15" fillId="0" borderId="0"/>
  </cellStyleXfs>
  <cellXfs count="108">
    <xf numFmtId="0" fontId="0" fillId="0" borderId="0" xfId="0"/>
    <xf numFmtId="0" fontId="2" fillId="0" borderId="0" xfId="0" applyFont="1"/>
    <xf numFmtId="0" fontId="3" fillId="0" borderId="0" xfId="3"/>
    <xf numFmtId="0" fontId="0" fillId="2" borderId="0" xfId="0" applyFill="1"/>
    <xf numFmtId="43" fontId="0" fillId="2" borderId="0" xfId="0" applyNumberFormat="1" applyFill="1"/>
    <xf numFmtId="0" fontId="3" fillId="2" borderId="0" xfId="3" applyFill="1"/>
    <xf numFmtId="0" fontId="2" fillId="2" borderId="0" xfId="0" applyFont="1" applyFill="1"/>
    <xf numFmtId="0" fontId="4" fillId="2" borderId="0" xfId="0" applyFont="1" applyFill="1"/>
    <xf numFmtId="0" fontId="2" fillId="2" borderId="1" xfId="0" applyFont="1" applyFill="1" applyBorder="1" applyAlignment="1">
      <alignment horizontal="center"/>
    </xf>
    <xf numFmtId="0" fontId="2" fillId="3" borderId="1" xfId="0" applyFont="1" applyFill="1" applyBorder="1" applyAlignment="1">
      <alignment horizontal="center"/>
    </xf>
    <xf numFmtId="0" fontId="5" fillId="2" borderId="0" xfId="0" applyFont="1" applyFill="1"/>
    <xf numFmtId="0" fontId="2" fillId="2" borderId="0" xfId="0" applyFont="1" applyFill="1" applyAlignment="1">
      <alignment horizontal="center"/>
    </xf>
    <xf numFmtId="0" fontId="2" fillId="3" borderId="0" xfId="0" applyFont="1" applyFill="1" applyAlignment="1">
      <alignment horizontal="center"/>
    </xf>
    <xf numFmtId="0" fontId="2" fillId="0" borderId="0" xfId="0" applyFont="1" applyAlignment="1">
      <alignment vertical="center" wrapText="1"/>
    </xf>
    <xf numFmtId="42" fontId="2" fillId="2" borderId="0" xfId="0" applyNumberFormat="1" applyFont="1" applyFill="1"/>
    <xf numFmtId="42" fontId="2" fillId="3" borderId="0" xfId="0" applyNumberFormat="1" applyFont="1" applyFill="1"/>
    <xf numFmtId="164" fontId="0" fillId="2" borderId="0" xfId="2" applyNumberFormat="1" applyFont="1" applyFill="1"/>
    <xf numFmtId="164" fontId="2" fillId="2" borderId="0" xfId="2" applyNumberFormat="1" applyFont="1" applyFill="1"/>
    <xf numFmtId="0" fontId="0" fillId="0" borderId="0" xfId="0" applyAlignment="1">
      <alignment horizontal="left" vertical="center" wrapText="1" indent="1"/>
    </xf>
    <xf numFmtId="41" fontId="0" fillId="2" borderId="1" xfId="0" applyNumberFormat="1" applyFill="1" applyBorder="1"/>
    <xf numFmtId="41" fontId="0" fillId="3" borderId="1" xfId="0" applyNumberFormat="1" applyFill="1" applyBorder="1"/>
    <xf numFmtId="41" fontId="2" fillId="2" borderId="0" xfId="0" applyNumberFormat="1" applyFont="1" applyFill="1"/>
    <xf numFmtId="41" fontId="2" fillId="3" borderId="0" xfId="0" applyNumberFormat="1" applyFont="1" applyFill="1"/>
    <xf numFmtId="165" fontId="0" fillId="2" borderId="0" xfId="1" applyNumberFormat="1" applyFont="1" applyFill="1"/>
    <xf numFmtId="0" fontId="4" fillId="0" borderId="0" xfId="0" applyFont="1" applyAlignment="1">
      <alignment vertical="center" wrapText="1"/>
    </xf>
    <xf numFmtId="164" fontId="4" fillId="2" borderId="0" xfId="2" applyNumberFormat="1" applyFont="1" applyFill="1"/>
    <xf numFmtId="164" fontId="4" fillId="3" borderId="0" xfId="2" applyNumberFormat="1" applyFont="1" applyFill="1"/>
    <xf numFmtId="41" fontId="0" fillId="2" borderId="0" xfId="0" applyNumberFormat="1" applyFill="1"/>
    <xf numFmtId="41" fontId="0" fillId="3" borderId="0" xfId="0" applyNumberFormat="1" applyFill="1"/>
    <xf numFmtId="0" fontId="0" fillId="0" borderId="0" xfId="0" applyAlignment="1">
      <alignment vertical="center" wrapText="1"/>
    </xf>
    <xf numFmtId="42" fontId="2" fillId="2" borderId="2" xfId="0" applyNumberFormat="1" applyFont="1" applyFill="1" applyBorder="1"/>
    <xf numFmtId="42" fontId="2" fillId="3" borderId="2" xfId="0" applyNumberFormat="1" applyFont="1" applyFill="1" applyBorder="1"/>
    <xf numFmtId="0" fontId="2" fillId="3" borderId="0" xfId="0" applyFont="1" applyFill="1"/>
    <xf numFmtId="0" fontId="0" fillId="0" borderId="3" xfId="0" applyBorder="1" applyAlignment="1">
      <alignment vertical="center" wrapText="1"/>
    </xf>
    <xf numFmtId="0" fontId="2" fillId="2" borderId="3" xfId="0" applyFont="1" applyFill="1" applyBorder="1"/>
    <xf numFmtId="0" fontId="2" fillId="3" borderId="3" xfId="0" applyFont="1" applyFill="1" applyBorder="1"/>
    <xf numFmtId="0" fontId="5" fillId="0" borderId="0" xfId="0" applyFont="1" applyAlignment="1">
      <alignment vertical="center" wrapText="1"/>
    </xf>
    <xf numFmtId="42" fontId="2" fillId="0" borderId="0" xfId="0" applyNumberFormat="1" applyFont="1"/>
    <xf numFmtId="41" fontId="2" fillId="0" borderId="1" xfId="0" applyNumberFormat="1" applyFont="1" applyBorder="1"/>
    <xf numFmtId="41" fontId="2" fillId="3" borderId="1" xfId="0" applyNumberFormat="1" applyFont="1" applyFill="1" applyBorder="1"/>
    <xf numFmtId="0" fontId="2" fillId="0" borderId="0" xfId="0" applyFont="1" applyAlignment="1">
      <alignment horizontal="left" vertical="center" wrapText="1"/>
    </xf>
    <xf numFmtId="41" fontId="2" fillId="0" borderId="0" xfId="0" applyNumberFormat="1" applyFont="1"/>
    <xf numFmtId="9" fontId="2" fillId="2" borderId="0" xfId="2" applyFont="1" applyFill="1"/>
    <xf numFmtId="0" fontId="4" fillId="0" borderId="0" xfId="0" applyFont="1" applyAlignment="1">
      <alignment horizontal="left" vertical="center" wrapText="1" indent="2"/>
    </xf>
    <xf numFmtId="164" fontId="4" fillId="0" borderId="0" xfId="0" applyNumberFormat="1" applyFont="1"/>
    <xf numFmtId="164" fontId="4" fillId="3" borderId="0" xfId="0" applyNumberFormat="1" applyFont="1" applyFill="1"/>
    <xf numFmtId="166" fontId="4" fillId="2" borderId="0" xfId="0" applyNumberFormat="1" applyFont="1" applyFill="1"/>
    <xf numFmtId="167" fontId="4" fillId="0" borderId="0" xfId="0" applyNumberFormat="1" applyFont="1"/>
    <xf numFmtId="167" fontId="4" fillId="3" borderId="0" xfId="0" applyNumberFormat="1" applyFont="1" applyFill="1"/>
    <xf numFmtId="168" fontId="0" fillId="2" borderId="0" xfId="1" applyNumberFormat="1" applyFont="1" applyFill="1"/>
    <xf numFmtId="42" fontId="0" fillId="2" borderId="0" xfId="0" applyNumberFormat="1" applyFill="1"/>
    <xf numFmtId="0" fontId="5" fillId="0" borderId="0" xfId="0" applyFont="1" applyAlignment="1">
      <alignment vertical="top"/>
    </xf>
    <xf numFmtId="0" fontId="8" fillId="3" borderId="0" xfId="0" applyFont="1" applyFill="1" applyAlignment="1">
      <alignment vertical="top"/>
    </xf>
    <xf numFmtId="0" fontId="0" fillId="0" borderId="0" xfId="0" applyAlignment="1">
      <alignment vertical="top"/>
    </xf>
    <xf numFmtId="0" fontId="2" fillId="0" borderId="0" xfId="0" applyFont="1" applyAlignment="1">
      <alignment vertical="top"/>
    </xf>
    <xf numFmtId="42" fontId="2" fillId="0" borderId="0" xfId="0" applyNumberFormat="1" applyFont="1" applyAlignment="1">
      <alignment vertical="top"/>
    </xf>
    <xf numFmtId="42" fontId="2" fillId="3" borderId="0" xfId="0" applyNumberFormat="1" applyFont="1" applyFill="1" applyAlignment="1">
      <alignment vertical="top"/>
    </xf>
    <xf numFmtId="0" fontId="4" fillId="0" borderId="0" xfId="0" applyFont="1" applyAlignment="1">
      <alignment horizontal="left" vertical="top" indent="1"/>
    </xf>
    <xf numFmtId="0" fontId="0" fillId="3" borderId="0" xfId="0" applyFill="1"/>
    <xf numFmtId="0" fontId="0" fillId="0" borderId="0" xfId="0" applyAlignment="1">
      <alignment horizontal="left" vertical="top" wrapText="1"/>
    </xf>
    <xf numFmtId="0" fontId="9" fillId="0" borderId="0" xfId="0" applyFont="1" applyAlignment="1">
      <alignment vertical="top"/>
    </xf>
    <xf numFmtId="0" fontId="8" fillId="0" borderId="0" xfId="0" applyFont="1" applyAlignment="1">
      <alignment vertical="top"/>
    </xf>
    <xf numFmtId="0" fontId="2" fillId="4" borderId="4" xfId="0" applyFont="1" applyFill="1" applyBorder="1" applyAlignment="1">
      <alignment vertical="top"/>
    </xf>
    <xf numFmtId="42" fontId="2" fillId="4" borderId="4" xfId="0" applyNumberFormat="1" applyFont="1" applyFill="1" applyBorder="1" applyAlignment="1">
      <alignment vertical="top"/>
    </xf>
    <xf numFmtId="0" fontId="11" fillId="4" borderId="1" xfId="0" applyFont="1" applyFill="1" applyBorder="1" applyAlignment="1">
      <alignment horizontal="left" vertical="top" indent="1"/>
    </xf>
    <xf numFmtId="164" fontId="11" fillId="4" borderId="1" xfId="2" applyNumberFormat="1" applyFont="1" applyFill="1" applyBorder="1"/>
    <xf numFmtId="42" fontId="2" fillId="2" borderId="3" xfId="0" applyNumberFormat="1" applyFont="1" applyFill="1" applyBorder="1"/>
    <xf numFmtId="0" fontId="12" fillId="0" borderId="0" xfId="0" applyFont="1" applyAlignment="1">
      <alignment vertical="top"/>
    </xf>
    <xf numFmtId="0" fontId="13" fillId="3" borderId="0" xfId="0" applyFont="1" applyFill="1" applyAlignment="1">
      <alignment vertical="top"/>
    </xf>
    <xf numFmtId="0" fontId="14" fillId="0" borderId="0" xfId="0" applyFont="1" applyAlignment="1">
      <alignment vertical="top"/>
    </xf>
    <xf numFmtId="0" fontId="13" fillId="0" borderId="0" xfId="0" applyFont="1" applyAlignment="1">
      <alignment horizontal="left" vertical="top" indent="1"/>
    </xf>
    <xf numFmtId="41" fontId="0" fillId="0" borderId="0" xfId="0" applyNumberFormat="1"/>
    <xf numFmtId="0" fontId="13" fillId="0" borderId="0" xfId="0" applyFont="1" applyAlignment="1">
      <alignment vertical="top" wrapText="1"/>
    </xf>
    <xf numFmtId="0" fontId="13" fillId="0" borderId="0" xfId="0" applyFont="1" applyAlignment="1">
      <alignment horizontal="left" vertical="top" wrapText="1" indent="1"/>
    </xf>
    <xf numFmtId="167" fontId="11" fillId="4" borderId="1" xfId="2" applyNumberFormat="1" applyFont="1" applyFill="1" applyBorder="1"/>
    <xf numFmtId="43" fontId="0" fillId="2" borderId="0" xfId="1" applyFont="1" applyFill="1"/>
    <xf numFmtId="0" fontId="0" fillId="2" borderId="0" xfId="0" applyFill="1" applyAlignment="1">
      <alignment horizontal="left" vertical="top" wrapText="1"/>
    </xf>
    <xf numFmtId="0" fontId="0" fillId="2" borderId="0" xfId="0" applyFill="1" applyAlignment="1">
      <alignment vertical="top" wrapText="1"/>
    </xf>
    <xf numFmtId="44" fontId="0" fillId="2" borderId="0" xfId="0" applyNumberFormat="1" applyFill="1" applyAlignment="1">
      <alignment vertical="top" wrapText="1"/>
    </xf>
    <xf numFmtId="42" fontId="0" fillId="2" borderId="0" xfId="0" applyNumberFormat="1" applyFill="1" applyAlignment="1">
      <alignment vertical="top" wrapText="1"/>
    </xf>
    <xf numFmtId="0" fontId="2" fillId="4" borderId="0" xfId="0" applyFont="1" applyFill="1" applyAlignment="1">
      <alignment vertical="center" wrapText="1"/>
    </xf>
    <xf numFmtId="42" fontId="2" fillId="4" borderId="0" xfId="0" applyNumberFormat="1" applyFont="1" applyFill="1"/>
    <xf numFmtId="0" fontId="4" fillId="4" borderId="0" xfId="0" applyFont="1" applyFill="1" applyAlignment="1">
      <alignment horizontal="left" indent="1"/>
    </xf>
    <xf numFmtId="164" fontId="4" fillId="4" borderId="0" xfId="2" applyNumberFormat="1" applyFont="1" applyFill="1"/>
    <xf numFmtId="0" fontId="2" fillId="4" borderId="0" xfId="0" applyFont="1" applyFill="1"/>
    <xf numFmtId="167" fontId="4" fillId="2" borderId="0" xfId="2" applyNumberFormat="1" applyFont="1" applyFill="1"/>
    <xf numFmtId="167" fontId="2" fillId="3" borderId="0" xfId="0" applyNumberFormat="1" applyFont="1" applyFill="1"/>
    <xf numFmtId="167" fontId="2" fillId="2" borderId="0" xfId="0" applyNumberFormat="1" applyFont="1" applyFill="1"/>
    <xf numFmtId="0" fontId="0" fillId="2" borderId="0" xfId="0" applyFill="1" applyAlignment="1">
      <alignment horizontal="left" indent="1"/>
    </xf>
    <xf numFmtId="42" fontId="0" fillId="3" borderId="0" xfId="0" applyNumberFormat="1" applyFill="1"/>
    <xf numFmtId="41" fontId="2" fillId="4" borderId="0" xfId="0" applyNumberFormat="1" applyFont="1" applyFill="1"/>
    <xf numFmtId="0" fontId="0" fillId="2" borderId="5" xfId="0" applyFill="1" applyBorder="1"/>
    <xf numFmtId="0" fontId="0" fillId="3" borderId="5" xfId="0" applyFill="1" applyBorder="1"/>
    <xf numFmtId="167" fontId="4" fillId="4" borderId="0" xfId="2" applyNumberFormat="1" applyFont="1" applyFill="1"/>
    <xf numFmtId="9" fontId="1" fillId="4" borderId="0" xfId="2" applyFont="1" applyFill="1"/>
    <xf numFmtId="0" fontId="18" fillId="0" borderId="0" xfId="0" applyFont="1" applyAlignment="1">
      <alignment horizontal="left" vertical="top" indent="1"/>
    </xf>
    <xf numFmtId="4" fontId="4" fillId="2" borderId="0" xfId="2" applyNumberFormat="1" applyFont="1" applyFill="1"/>
    <xf numFmtId="165" fontId="0" fillId="2" borderId="0" xfId="0" applyNumberFormat="1" applyFill="1" applyAlignment="1">
      <alignment horizontal="right"/>
    </xf>
    <xf numFmtId="165" fontId="0" fillId="3" borderId="0" xfId="0" applyNumberFormat="1" applyFill="1" applyAlignment="1">
      <alignment horizontal="right"/>
    </xf>
    <xf numFmtId="0" fontId="0" fillId="2" borderId="0" xfId="0" applyFill="1" applyAlignment="1">
      <alignment horizontal="left" wrapText="1"/>
    </xf>
    <xf numFmtId="0" fontId="0" fillId="2" borderId="0" xfId="0" applyFill="1" applyAlignment="1">
      <alignment horizontal="left" vertical="top" wrapText="1"/>
    </xf>
    <xf numFmtId="0" fontId="0" fillId="0" borderId="0" xfId="0" applyAlignment="1">
      <alignment horizontal="left" vertical="top" wrapText="1"/>
    </xf>
    <xf numFmtId="0" fontId="4" fillId="2" borderId="0" xfId="0" applyFont="1" applyFill="1" applyAlignment="1">
      <alignment horizontal="left" wrapText="1"/>
    </xf>
    <xf numFmtId="41" fontId="0" fillId="2" borderId="0" xfId="0" applyNumberFormat="1" applyFill="1" applyAlignment="1">
      <alignment horizontal="center"/>
    </xf>
    <xf numFmtId="41" fontId="0" fillId="2" borderId="0" xfId="0" applyNumberFormat="1" applyFill="1" applyAlignment="1">
      <alignment horizontal="right"/>
    </xf>
    <xf numFmtId="41" fontId="0" fillId="2" borderId="0" xfId="0" applyNumberFormat="1" applyFill="1" applyAlignment="1"/>
    <xf numFmtId="41" fontId="0" fillId="3" borderId="0" xfId="0" applyNumberFormat="1" applyFill="1" applyAlignment="1"/>
    <xf numFmtId="0" fontId="2" fillId="2" borderId="0" xfId="0" applyFont="1" applyFill="1" applyAlignment="1">
      <alignment horizontal="right"/>
    </xf>
  </cellXfs>
  <cellStyles count="6">
    <cellStyle name="Comma" xfId="1" builtinId="3"/>
    <cellStyle name="Hyperlink" xfId="3" builtinId="8"/>
    <cellStyle name="Normal" xfId="0" builtinId="0"/>
    <cellStyle name="Normal 2" xfId="4" xr:uid="{F6596B2F-FA35-43E9-A6F6-1184D5AF3A4F}"/>
    <cellStyle name="Normal 2 2" xfId="5" xr:uid="{87BA9DEA-CBAD-40EB-8978-790CB3D1B35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47625</xdr:rowOff>
    </xdr:from>
    <xdr:to>
      <xdr:col>2</xdr:col>
      <xdr:colOff>528447</xdr:colOff>
      <xdr:row>6</xdr:row>
      <xdr:rowOff>17145</xdr:rowOff>
    </xdr:to>
    <xdr:pic>
      <xdr:nvPicPr>
        <xdr:cNvPr id="2" name="Picture 1">
          <a:extLst>
            <a:ext uri="{FF2B5EF4-FFF2-40B4-BE49-F238E27FC236}">
              <a16:creationId xmlns:a16="http://schemas.microsoft.com/office/drawing/2014/main" id="{5C77F304-3CD5-41E7-AF39-356B5FE74D7E}"/>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209550" y="231775"/>
          <a:ext cx="1525397" cy="8902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1544447</xdr:colOff>
      <xdr:row>4</xdr:row>
      <xdr:rowOff>134620</xdr:rowOff>
    </xdr:to>
    <xdr:pic>
      <xdr:nvPicPr>
        <xdr:cNvPr id="2" name="Picture 1">
          <a:extLst>
            <a:ext uri="{FF2B5EF4-FFF2-40B4-BE49-F238E27FC236}">
              <a16:creationId xmlns:a16="http://schemas.microsoft.com/office/drawing/2014/main" id="{0B1EBA1E-D16F-4104-A360-66BD703B88E3}"/>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2216150" y="0"/>
          <a:ext cx="1540637" cy="86741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207065</xdr:colOff>
      <xdr:row>0</xdr:row>
      <xdr:rowOff>0</xdr:rowOff>
    </xdr:from>
    <xdr:to>
      <xdr:col>1</xdr:col>
      <xdr:colOff>1468619</xdr:colOff>
      <xdr:row>4</xdr:row>
      <xdr:rowOff>93345</xdr:rowOff>
    </xdr:to>
    <xdr:pic>
      <xdr:nvPicPr>
        <xdr:cNvPr id="2" name="Picture 1">
          <a:extLst>
            <a:ext uri="{FF2B5EF4-FFF2-40B4-BE49-F238E27FC236}">
              <a16:creationId xmlns:a16="http://schemas.microsoft.com/office/drawing/2014/main" id="{EF5149E3-F347-45AA-A4C3-233F0C458D8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4398065" y="184150"/>
          <a:ext cx="1496504" cy="8299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xdr:rowOff>
    </xdr:from>
    <xdr:to>
      <xdr:col>0</xdr:col>
      <xdr:colOff>1505077</xdr:colOff>
      <xdr:row>4</xdr:row>
      <xdr:rowOff>133350</xdr:rowOff>
    </xdr:to>
    <xdr:pic>
      <xdr:nvPicPr>
        <xdr:cNvPr id="2" name="Picture 1">
          <a:extLst>
            <a:ext uri="{FF2B5EF4-FFF2-40B4-BE49-F238E27FC236}">
              <a16:creationId xmlns:a16="http://schemas.microsoft.com/office/drawing/2014/main" id="{75FD61E0-CD37-4B7A-865E-F1C7ECCD023E}"/>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0" y="7620"/>
          <a:ext cx="1505077" cy="86233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29A3A-EDE9-444B-9681-990246034B7F}">
  <sheetPr>
    <tabColor rgb="FFFFFF00"/>
  </sheetPr>
  <dimension ref="A1:H17"/>
  <sheetViews>
    <sheetView showGridLines="0" tabSelected="1" workbookViewId="0"/>
  </sheetViews>
  <sheetFormatPr defaultColWidth="0" defaultRowHeight="14.4" customHeight="1" zeroHeight="1" x14ac:dyDescent="0.3"/>
  <cols>
    <col min="1" max="8" width="8.5546875" customWidth="1"/>
    <col min="9" max="16384" width="9.44140625" hidden="1"/>
  </cols>
  <sheetData>
    <row r="1" spans="2:3" x14ac:dyDescent="0.3"/>
    <row r="2" spans="2:3" x14ac:dyDescent="0.3"/>
    <row r="3" spans="2:3" x14ac:dyDescent="0.3"/>
    <row r="4" spans="2:3" x14ac:dyDescent="0.3"/>
    <row r="5" spans="2:3" x14ac:dyDescent="0.3"/>
    <row r="6" spans="2:3" x14ac:dyDescent="0.3"/>
    <row r="7" spans="2:3" x14ac:dyDescent="0.3">
      <c r="B7" s="1" t="s">
        <v>0</v>
      </c>
      <c r="C7" s="1"/>
    </row>
    <row r="8" spans="2:3" x14ac:dyDescent="0.3">
      <c r="B8" s="2" t="s">
        <v>1</v>
      </c>
    </row>
    <row r="9" spans="2:3" x14ac:dyDescent="0.3">
      <c r="B9" s="2" t="s">
        <v>2</v>
      </c>
    </row>
    <row r="10" spans="2:3" x14ac:dyDescent="0.3">
      <c r="B10" s="2" t="s">
        <v>3</v>
      </c>
    </row>
    <row r="11" spans="2:3" x14ac:dyDescent="0.3"/>
    <row r="12" spans="2:3" x14ac:dyDescent="0.3"/>
    <row r="13" spans="2:3" x14ac:dyDescent="0.3"/>
    <row r="14" spans="2:3" x14ac:dyDescent="0.3"/>
    <row r="15" spans="2:3" x14ac:dyDescent="0.3"/>
    <row r="16" spans="2:3" x14ac:dyDescent="0.3"/>
    <row r="17" x14ac:dyDescent="0.3"/>
  </sheetData>
  <hyperlinks>
    <hyperlink ref="B8" location="'Income Statement'!Print_Area" display="1- Income Statement and Non-GAAP Financial Metrics" xr:uid="{AACC444C-6D49-4D41-96C5-E8A86AE09B6A}"/>
    <hyperlink ref="B9" location="'Operating Metrics'!Print_Area" display="2- Operating Metrics" xr:uid="{AAC22A37-9C53-40FD-93E5-4D8413E58CC0}"/>
    <hyperlink ref="B10" location="'Non-GAAP Adjustments'!Print_Area" display="3- Non-GAAP Adjustments" xr:uid="{2F2C9CBE-51F4-4419-9986-63329CF840B3}"/>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E9BF6-0392-49DF-891B-D07923FC8614}">
  <sheetPr>
    <tabColor rgb="FFFFFF00"/>
    <pageSetUpPr fitToPage="1"/>
  </sheetPr>
  <dimension ref="A1:P61"/>
  <sheetViews>
    <sheetView showGridLines="0" zoomScale="130" zoomScaleNormal="130" workbookViewId="0">
      <selection activeCell="N7" sqref="N7:O7"/>
    </sheetView>
  </sheetViews>
  <sheetFormatPr defaultColWidth="8.5546875" defaultRowHeight="14.4" outlineLevelCol="1" x14ac:dyDescent="0.3"/>
  <cols>
    <col min="1" max="1" width="38.109375" style="3" customWidth="1"/>
    <col min="2" max="5" width="10.109375" style="3" hidden="1" customWidth="1" outlineLevel="1"/>
    <col min="6" max="6" width="11.44140625" style="3" hidden="1" customWidth="1" outlineLevel="1"/>
    <col min="7" max="7" width="10.109375" style="3" bestFit="1" customWidth="1" collapsed="1"/>
    <col min="8" max="8" width="10.109375" style="3" bestFit="1" customWidth="1"/>
    <col min="9" max="10" width="10.5546875" style="3" bestFit="1" customWidth="1"/>
    <col min="11" max="11" width="10.5546875" style="3" customWidth="1"/>
    <col min="12" max="12" width="10.5546875" style="3" bestFit="1" customWidth="1"/>
    <col min="13" max="13" width="10.109375" style="3" customWidth="1"/>
    <col min="14" max="14" width="11.44140625" style="3" customWidth="1"/>
    <col min="15" max="15" width="10.5546875" style="3" bestFit="1" customWidth="1"/>
    <col min="16" max="16" width="10.5546875" style="3" customWidth="1"/>
    <col min="17" max="16384" width="8.5546875" style="3"/>
  </cols>
  <sheetData>
    <row r="1" spans="1:16" x14ac:dyDescent="0.3">
      <c r="C1" s="4"/>
      <c r="D1" s="4"/>
      <c r="I1" s="4"/>
    </row>
    <row r="2" spans="1:16" x14ac:dyDescent="0.3">
      <c r="I2" s="4"/>
    </row>
    <row r="4" spans="1:16" x14ac:dyDescent="0.3">
      <c r="K4" s="5" t="s">
        <v>4</v>
      </c>
    </row>
    <row r="5" spans="1:16" x14ac:dyDescent="0.3">
      <c r="A5" s="6" t="s">
        <v>5</v>
      </c>
    </row>
    <row r="6" spans="1:16" x14ac:dyDescent="0.3">
      <c r="A6" s="7" t="s">
        <v>6</v>
      </c>
    </row>
    <row r="7" spans="1:16" s="6" customFormat="1" x14ac:dyDescent="0.3">
      <c r="B7" s="8" t="s">
        <v>7</v>
      </c>
      <c r="C7" s="8" t="s">
        <v>8</v>
      </c>
      <c r="D7" s="8" t="s">
        <v>9</v>
      </c>
      <c r="E7" s="8" t="s">
        <v>10</v>
      </c>
      <c r="F7" s="9" t="s">
        <v>11</v>
      </c>
      <c r="G7" s="8" t="s">
        <v>12</v>
      </c>
      <c r="H7" s="8" t="s">
        <v>13</v>
      </c>
      <c r="I7" s="8" t="s">
        <v>14</v>
      </c>
      <c r="J7" s="8" t="s">
        <v>15</v>
      </c>
      <c r="K7" s="9" t="s">
        <v>16</v>
      </c>
      <c r="L7" s="8" t="s">
        <v>17</v>
      </c>
      <c r="M7" s="8" t="s">
        <v>18</v>
      </c>
      <c r="N7" s="107" t="s">
        <v>19</v>
      </c>
      <c r="O7" s="107" t="s">
        <v>20</v>
      </c>
    </row>
    <row r="8" spans="1:16" s="6" customFormat="1" x14ac:dyDescent="0.3">
      <c r="A8" s="10" t="s">
        <v>21</v>
      </c>
      <c r="B8" s="11"/>
      <c r="C8" s="11"/>
      <c r="D8" s="11"/>
      <c r="E8" s="11"/>
      <c r="F8" s="12"/>
      <c r="G8" s="11"/>
      <c r="H8" s="11"/>
      <c r="I8" s="11"/>
      <c r="J8" s="11"/>
      <c r="K8" s="12"/>
      <c r="L8" s="11"/>
      <c r="M8" s="11"/>
      <c r="N8" s="3"/>
      <c r="O8" s="3"/>
    </row>
    <row r="9" spans="1:16" s="6" customFormat="1" x14ac:dyDescent="0.3">
      <c r="A9" s="13" t="s">
        <v>22</v>
      </c>
      <c r="B9" s="14">
        <v>66137</v>
      </c>
      <c r="C9" s="14">
        <v>83367</v>
      </c>
      <c r="D9" s="14">
        <v>94382</v>
      </c>
      <c r="E9" s="14">
        <v>88495</v>
      </c>
      <c r="F9" s="15">
        <v>332381</v>
      </c>
      <c r="G9" s="14">
        <v>85090</v>
      </c>
      <c r="H9" s="14">
        <v>97499</v>
      </c>
      <c r="I9" s="14">
        <v>111238</v>
      </c>
      <c r="J9" s="14">
        <v>112099</v>
      </c>
      <c r="K9" s="15">
        <v>405926</v>
      </c>
      <c r="L9" s="14">
        <v>114176</v>
      </c>
      <c r="M9" s="14">
        <v>122988</v>
      </c>
      <c r="N9" s="16">
        <f>M9/L9-1</f>
        <v>7.717909192825112E-2</v>
      </c>
      <c r="O9" s="16">
        <f>M9/H9-1</f>
        <v>0.26142832234176772</v>
      </c>
      <c r="P9" s="17"/>
    </row>
    <row r="10" spans="1:16" s="6" customFormat="1" x14ac:dyDescent="0.3">
      <c r="A10" s="18" t="s">
        <v>23</v>
      </c>
      <c r="B10" s="19">
        <v>36470</v>
      </c>
      <c r="C10" s="19">
        <v>48851</v>
      </c>
      <c r="D10" s="19">
        <v>53428</v>
      </c>
      <c r="E10" s="19">
        <v>57661</v>
      </c>
      <c r="F10" s="20">
        <v>196410</v>
      </c>
      <c r="G10" s="19">
        <v>61643</v>
      </c>
      <c r="H10" s="19">
        <v>64531</v>
      </c>
      <c r="I10" s="19">
        <v>74602</v>
      </c>
      <c r="J10" s="19">
        <v>70587</v>
      </c>
      <c r="K10" s="20">
        <v>271363</v>
      </c>
      <c r="L10" s="19">
        <v>78472</v>
      </c>
      <c r="M10" s="19">
        <v>94669</v>
      </c>
      <c r="N10" s="16"/>
      <c r="O10" s="16"/>
    </row>
    <row r="11" spans="1:16" s="6" customFormat="1" x14ac:dyDescent="0.3">
      <c r="A11" s="13" t="s">
        <v>24</v>
      </c>
      <c r="B11" s="21">
        <v>29667</v>
      </c>
      <c r="C11" s="21">
        <v>34516</v>
      </c>
      <c r="D11" s="21">
        <v>40954</v>
      </c>
      <c r="E11" s="21">
        <v>30834</v>
      </c>
      <c r="F11" s="22">
        <v>135971</v>
      </c>
      <c r="G11" s="21">
        <v>23447</v>
      </c>
      <c r="H11" s="21">
        <v>32968</v>
      </c>
      <c r="I11" s="21">
        <v>36636</v>
      </c>
      <c r="J11" s="21">
        <v>41512</v>
      </c>
      <c r="K11" s="22">
        <v>134563</v>
      </c>
      <c r="L11" s="21">
        <v>35704</v>
      </c>
      <c r="M11" s="21">
        <v>28319</v>
      </c>
      <c r="N11" s="23"/>
      <c r="O11" s="23"/>
    </row>
    <row r="12" spans="1:16" s="6" customFormat="1" x14ac:dyDescent="0.3">
      <c r="A12" s="24" t="s">
        <v>25</v>
      </c>
      <c r="B12" s="25">
        <v>0.44856887974961068</v>
      </c>
      <c r="C12" s="25">
        <v>0.41402473400746098</v>
      </c>
      <c r="D12" s="25">
        <v>0.43391748426606769</v>
      </c>
      <c r="E12" s="25">
        <v>0.34842646477202099</v>
      </c>
      <c r="F12" s="26">
        <v>0.40908174654989304</v>
      </c>
      <c r="G12" s="25">
        <v>0.27555529439417087</v>
      </c>
      <c r="H12" s="25">
        <v>0.33813680140309132</v>
      </c>
      <c r="I12" s="25">
        <v>0.32934788471565474</v>
      </c>
      <c r="J12" s="25">
        <v>0.3703155246701576</v>
      </c>
      <c r="K12" s="26">
        <v>0.33149638111379909</v>
      </c>
      <c r="L12" s="25">
        <v>0.312710201793722</v>
      </c>
      <c r="M12" s="25">
        <v>0.23025823657592612</v>
      </c>
    </row>
    <row r="13" spans="1:16" s="6" customFormat="1" x14ac:dyDescent="0.3">
      <c r="A13" s="13"/>
      <c r="B13" s="17"/>
      <c r="C13" s="17"/>
      <c r="D13" s="17"/>
      <c r="E13" s="17"/>
      <c r="F13" s="22"/>
      <c r="G13" s="17"/>
      <c r="H13" s="17"/>
      <c r="I13" s="17"/>
      <c r="J13" s="17"/>
      <c r="K13" s="22"/>
      <c r="L13" s="17"/>
      <c r="M13" s="17"/>
    </row>
    <row r="14" spans="1:16" s="6" customFormat="1" x14ac:dyDescent="0.3">
      <c r="A14" s="13" t="s">
        <v>26</v>
      </c>
      <c r="B14" s="21"/>
      <c r="C14" s="21"/>
      <c r="D14" s="21"/>
      <c r="E14" s="21"/>
      <c r="F14" s="22"/>
      <c r="G14" s="21"/>
      <c r="H14" s="21"/>
      <c r="I14" s="21"/>
      <c r="J14" s="21"/>
      <c r="K14" s="22"/>
      <c r="L14" s="21"/>
      <c r="M14" s="21"/>
    </row>
    <row r="15" spans="1:16" s="6" customFormat="1" x14ac:dyDescent="0.3">
      <c r="A15" s="18" t="s">
        <v>27</v>
      </c>
      <c r="B15" s="27">
        <v>7565</v>
      </c>
      <c r="C15" s="27">
        <v>11943</v>
      </c>
      <c r="D15" s="27">
        <v>10847</v>
      </c>
      <c r="E15" s="27">
        <v>10068</v>
      </c>
      <c r="F15" s="28">
        <v>40423</v>
      </c>
      <c r="G15" s="27">
        <v>11996</v>
      </c>
      <c r="H15" s="27">
        <v>11928</v>
      </c>
      <c r="I15" s="27">
        <v>12523</v>
      </c>
      <c r="J15" s="27">
        <v>13688</v>
      </c>
      <c r="K15" s="28">
        <v>50135</v>
      </c>
      <c r="L15" s="27">
        <v>13534</v>
      </c>
      <c r="M15" s="27">
        <v>12502</v>
      </c>
    </row>
    <row r="16" spans="1:16" s="6" customFormat="1" x14ac:dyDescent="0.3">
      <c r="A16" s="18" t="s">
        <v>28</v>
      </c>
      <c r="B16" s="27">
        <v>12675</v>
      </c>
      <c r="C16" s="27">
        <v>14488</v>
      </c>
      <c r="D16" s="27">
        <v>13387</v>
      </c>
      <c r="E16" s="27">
        <v>10306</v>
      </c>
      <c r="F16" s="28">
        <v>50856</v>
      </c>
      <c r="G16" s="27">
        <v>15995</v>
      </c>
      <c r="H16" s="27">
        <v>14699</v>
      </c>
      <c r="I16" s="27">
        <v>14611</v>
      </c>
      <c r="J16" s="27">
        <v>16187</v>
      </c>
      <c r="K16" s="28">
        <v>61492</v>
      </c>
      <c r="L16" s="27">
        <v>11569</v>
      </c>
      <c r="M16" s="27">
        <v>14564</v>
      </c>
    </row>
    <row r="17" spans="1:14" s="6" customFormat="1" x14ac:dyDescent="0.3">
      <c r="A17" s="18" t="s">
        <v>29</v>
      </c>
      <c r="B17" s="27">
        <v>36511</v>
      </c>
      <c r="C17" s="27"/>
      <c r="D17" s="27"/>
      <c r="E17" s="27"/>
      <c r="F17" s="28">
        <v>36511</v>
      </c>
      <c r="G17" s="27">
        <v>5000</v>
      </c>
      <c r="H17" s="27">
        <v>0</v>
      </c>
      <c r="I17" s="27">
        <v>0</v>
      </c>
      <c r="J17" s="27">
        <v>0</v>
      </c>
      <c r="K17" s="28">
        <v>5000</v>
      </c>
      <c r="L17" s="27">
        <v>0</v>
      </c>
      <c r="M17" s="27">
        <v>0</v>
      </c>
    </row>
    <row r="18" spans="1:14" s="6" customFormat="1" x14ac:dyDescent="0.3">
      <c r="A18" s="18" t="s">
        <v>30</v>
      </c>
      <c r="B18" s="27">
        <v>2419</v>
      </c>
      <c r="C18" s="27">
        <v>2470</v>
      </c>
      <c r="D18" s="27">
        <v>2520</v>
      </c>
      <c r="E18" s="27">
        <v>2628</v>
      </c>
      <c r="F18" s="28">
        <v>10037</v>
      </c>
      <c r="G18" s="27">
        <v>2732</v>
      </c>
      <c r="H18" s="27">
        <v>3057</v>
      </c>
      <c r="I18" s="27">
        <v>3272</v>
      </c>
      <c r="J18" s="27">
        <v>5033</v>
      </c>
      <c r="K18" s="28">
        <v>14094</v>
      </c>
      <c r="L18" s="27">
        <v>7392</v>
      </c>
      <c r="M18" s="27">
        <v>7041</v>
      </c>
    </row>
    <row r="19" spans="1:14" s="6" customFormat="1" ht="14.1" customHeight="1" x14ac:dyDescent="0.3">
      <c r="A19" s="18" t="s">
        <v>31</v>
      </c>
      <c r="B19" s="19">
        <v>2487</v>
      </c>
      <c r="C19" s="19">
        <v>1711</v>
      </c>
      <c r="D19" s="19">
        <v>2587</v>
      </c>
      <c r="E19" s="19">
        <v>8565</v>
      </c>
      <c r="F19" s="20">
        <v>15350</v>
      </c>
      <c r="G19" s="19">
        <v>2504</v>
      </c>
      <c r="H19" s="19">
        <v>3888</v>
      </c>
      <c r="I19" s="19">
        <v>3753</v>
      </c>
      <c r="J19" s="19">
        <v>1223</v>
      </c>
      <c r="K19" s="20">
        <v>11368</v>
      </c>
      <c r="L19" s="19">
        <v>2954</v>
      </c>
      <c r="M19" s="19">
        <v>2198</v>
      </c>
    </row>
    <row r="20" spans="1:14" s="6" customFormat="1" x14ac:dyDescent="0.3">
      <c r="A20" s="13" t="s">
        <v>32</v>
      </c>
      <c r="B20" s="21">
        <v>61657</v>
      </c>
      <c r="C20" s="21">
        <v>30612</v>
      </c>
      <c r="D20" s="21">
        <v>29341</v>
      </c>
      <c r="E20" s="21">
        <v>31567</v>
      </c>
      <c r="F20" s="22">
        <v>153177</v>
      </c>
      <c r="G20" s="21">
        <v>38227</v>
      </c>
      <c r="H20" s="21">
        <v>33572</v>
      </c>
      <c r="I20" s="21">
        <v>34159</v>
      </c>
      <c r="J20" s="21">
        <v>36131</v>
      </c>
      <c r="K20" s="22">
        <v>142089</v>
      </c>
      <c r="L20" s="21">
        <v>35449</v>
      </c>
      <c r="M20" s="21">
        <v>36305</v>
      </c>
      <c r="N20" s="14"/>
    </row>
    <row r="21" spans="1:14" s="6" customFormat="1" ht="6" customHeight="1" x14ac:dyDescent="0.3">
      <c r="A21" s="29"/>
      <c r="B21" s="21"/>
      <c r="C21" s="21"/>
      <c r="D21" s="21"/>
      <c r="E21" s="21"/>
      <c r="F21" s="22"/>
      <c r="G21" s="21"/>
      <c r="H21" s="21"/>
      <c r="I21" s="21"/>
      <c r="J21" s="21"/>
      <c r="K21" s="22"/>
      <c r="L21" s="21"/>
      <c r="M21" s="21"/>
    </row>
    <row r="22" spans="1:14" s="6" customFormat="1" x14ac:dyDescent="0.3">
      <c r="A22" s="13" t="s">
        <v>33</v>
      </c>
      <c r="B22" s="21">
        <v>-31990</v>
      </c>
      <c r="C22" s="21">
        <v>3904</v>
      </c>
      <c r="D22" s="21">
        <v>11613</v>
      </c>
      <c r="E22" s="21">
        <v>-733</v>
      </c>
      <c r="F22" s="22">
        <v>-17206</v>
      </c>
      <c r="G22" s="21">
        <v>-14780</v>
      </c>
      <c r="H22" s="21">
        <v>-604</v>
      </c>
      <c r="I22" s="21">
        <v>2477</v>
      </c>
      <c r="J22" s="21">
        <v>5381</v>
      </c>
      <c r="K22" s="22">
        <v>-7526</v>
      </c>
      <c r="L22" s="21">
        <v>255</v>
      </c>
      <c r="M22" s="21">
        <v>-7986</v>
      </c>
    </row>
    <row r="23" spans="1:14" s="6" customFormat="1" x14ac:dyDescent="0.3">
      <c r="A23" s="29"/>
      <c r="B23" s="21"/>
      <c r="C23" s="21"/>
      <c r="D23" s="21"/>
      <c r="E23" s="21"/>
      <c r="F23" s="22"/>
      <c r="G23" s="21"/>
      <c r="H23" s="21"/>
      <c r="I23" s="21"/>
      <c r="J23" s="21"/>
      <c r="K23" s="22"/>
      <c r="L23" s="21"/>
      <c r="M23" s="21"/>
    </row>
    <row r="24" spans="1:14" s="6" customFormat="1" x14ac:dyDescent="0.3">
      <c r="A24" s="13" t="s">
        <v>34</v>
      </c>
      <c r="B24" s="21"/>
      <c r="C24" s="21"/>
      <c r="D24" s="21"/>
      <c r="E24" s="21"/>
      <c r="F24" s="22"/>
      <c r="G24" s="21"/>
      <c r="H24" s="21"/>
      <c r="I24" s="21"/>
      <c r="J24" s="21"/>
      <c r="K24" s="22"/>
      <c r="L24" s="21"/>
      <c r="M24" s="21"/>
    </row>
    <row r="25" spans="1:14" s="6" customFormat="1" x14ac:dyDescent="0.3">
      <c r="A25" s="18" t="s">
        <v>35</v>
      </c>
      <c r="B25" s="27">
        <v>7337</v>
      </c>
      <c r="C25" s="27">
        <v>36888</v>
      </c>
      <c r="D25" s="27">
        <v>12376</v>
      </c>
      <c r="E25" s="27">
        <v>7388</v>
      </c>
      <c r="F25" s="28">
        <v>63989</v>
      </c>
      <c r="G25" s="27">
        <v>6031</v>
      </c>
      <c r="H25" s="27">
        <v>9246</v>
      </c>
      <c r="I25" s="27">
        <v>8434</v>
      </c>
      <c r="J25" s="27">
        <v>8725</v>
      </c>
      <c r="K25" s="28">
        <v>32436</v>
      </c>
      <c r="L25" s="27">
        <v>8975</v>
      </c>
      <c r="M25" s="27">
        <v>10480</v>
      </c>
      <c r="N25" s="14"/>
    </row>
    <row r="26" spans="1:14" s="6" customFormat="1" x14ac:dyDescent="0.3">
      <c r="A26" s="18" t="s">
        <v>36</v>
      </c>
      <c r="B26" s="19">
        <v>-80</v>
      </c>
      <c r="C26" s="19">
        <v>-82</v>
      </c>
      <c r="D26" s="19">
        <v>-44</v>
      </c>
      <c r="E26" s="19">
        <v>-49</v>
      </c>
      <c r="F26" s="20">
        <v>-255</v>
      </c>
      <c r="G26" s="19">
        <v>-103</v>
      </c>
      <c r="H26" s="19">
        <v>-151</v>
      </c>
      <c r="I26" s="19">
        <v>-273</v>
      </c>
      <c r="J26" s="19">
        <v>-229</v>
      </c>
      <c r="K26" s="20">
        <v>-756</v>
      </c>
      <c r="L26" s="19">
        <v>-265</v>
      </c>
      <c r="M26" s="19">
        <v>-24044</v>
      </c>
    </row>
    <row r="27" spans="1:14" s="6" customFormat="1" x14ac:dyDescent="0.3">
      <c r="A27" s="13" t="s">
        <v>37</v>
      </c>
      <c r="B27" s="21">
        <v>7257</v>
      </c>
      <c r="C27" s="21">
        <v>36806</v>
      </c>
      <c r="D27" s="21">
        <v>12332</v>
      </c>
      <c r="E27" s="21">
        <v>7339</v>
      </c>
      <c r="F27" s="22">
        <v>63734</v>
      </c>
      <c r="G27" s="21">
        <v>5928</v>
      </c>
      <c r="H27" s="21">
        <v>9095</v>
      </c>
      <c r="I27" s="21">
        <v>8161</v>
      </c>
      <c r="J27" s="21">
        <v>8496</v>
      </c>
      <c r="K27" s="22">
        <v>31680</v>
      </c>
      <c r="L27" s="21">
        <v>8710</v>
      </c>
      <c r="M27" s="21">
        <v>-13564</v>
      </c>
    </row>
    <row r="28" spans="1:14" s="6" customFormat="1" ht="6" customHeight="1" x14ac:dyDescent="0.3">
      <c r="A28" s="29"/>
      <c r="B28" s="21"/>
      <c r="C28" s="21"/>
      <c r="D28" s="21"/>
      <c r="E28" s="21"/>
      <c r="F28" s="22"/>
      <c r="G28" s="21"/>
      <c r="H28" s="21"/>
      <c r="I28" s="21"/>
      <c r="J28" s="21"/>
      <c r="K28" s="22"/>
      <c r="L28" s="21"/>
      <c r="M28" s="21"/>
    </row>
    <row r="29" spans="1:14" s="6" customFormat="1" x14ac:dyDescent="0.3">
      <c r="A29" s="13" t="s">
        <v>38</v>
      </c>
      <c r="B29" s="21">
        <v>-39247</v>
      </c>
      <c r="C29" s="21">
        <v>-32902</v>
      </c>
      <c r="D29" s="21">
        <v>-719</v>
      </c>
      <c r="E29" s="21">
        <v>-8072</v>
      </c>
      <c r="F29" s="22">
        <v>-80940</v>
      </c>
      <c r="G29" s="21">
        <v>-20708</v>
      </c>
      <c r="H29" s="21">
        <v>-9699</v>
      </c>
      <c r="I29" s="21">
        <v>-5684</v>
      </c>
      <c r="J29" s="21">
        <v>-3115</v>
      </c>
      <c r="K29" s="22">
        <v>-39206</v>
      </c>
      <c r="L29" s="21">
        <v>-8455</v>
      </c>
      <c r="M29" s="21">
        <v>5578</v>
      </c>
    </row>
    <row r="30" spans="1:14" s="6" customFormat="1" ht="8.25" customHeight="1" x14ac:dyDescent="0.3">
      <c r="A30" s="29"/>
      <c r="B30" s="21"/>
      <c r="C30" s="21"/>
      <c r="D30" s="21"/>
      <c r="E30" s="21"/>
      <c r="F30" s="22"/>
      <c r="G30" s="21"/>
      <c r="H30" s="21"/>
      <c r="I30" s="21"/>
      <c r="J30" s="21"/>
      <c r="K30" s="22"/>
      <c r="L30" s="21"/>
      <c r="M30" s="21"/>
    </row>
    <row r="31" spans="1:14" s="6" customFormat="1" x14ac:dyDescent="0.3">
      <c r="A31" s="18" t="s">
        <v>39</v>
      </c>
      <c r="B31" s="19">
        <v>8976</v>
      </c>
      <c r="C31" s="19">
        <v>11995</v>
      </c>
      <c r="D31" s="19">
        <v>12307</v>
      </c>
      <c r="E31" s="19">
        <v>8442</v>
      </c>
      <c r="F31" s="20">
        <v>41720</v>
      </c>
      <c r="G31" s="19">
        <v>7107</v>
      </c>
      <c r="H31" s="19">
        <v>11472</v>
      </c>
      <c r="I31" s="19">
        <v>11178</v>
      </c>
      <c r="J31" s="19">
        <v>11937</v>
      </c>
      <c r="K31" s="20">
        <v>41694</v>
      </c>
      <c r="L31" s="19">
        <v>10017</v>
      </c>
      <c r="M31" s="19">
        <v>4737</v>
      </c>
    </row>
    <row r="32" spans="1:14" s="6" customFormat="1" x14ac:dyDescent="0.3">
      <c r="A32" s="13" t="s">
        <v>40</v>
      </c>
      <c r="B32" s="30">
        <v>-48223</v>
      </c>
      <c r="C32" s="30">
        <v>-44897</v>
      </c>
      <c r="D32" s="30">
        <v>-13026</v>
      </c>
      <c r="E32" s="30">
        <v>-16514</v>
      </c>
      <c r="F32" s="31">
        <v>-122660</v>
      </c>
      <c r="G32" s="30">
        <v>-27815</v>
      </c>
      <c r="H32" s="30">
        <v>-21171</v>
      </c>
      <c r="I32" s="30">
        <v>-16862</v>
      </c>
      <c r="J32" s="30">
        <v>-15052</v>
      </c>
      <c r="K32" s="31">
        <v>-80900</v>
      </c>
      <c r="L32" s="30">
        <v>-18472</v>
      </c>
      <c r="M32" s="30">
        <v>841</v>
      </c>
    </row>
    <row r="33" spans="1:16" s="6" customFormat="1" ht="15.6" thickTop="1" thickBot="1" x14ac:dyDescent="0.35">
      <c r="A33" s="29"/>
      <c r="F33" s="32"/>
      <c r="K33" s="32"/>
    </row>
    <row r="34" spans="1:16" s="6" customFormat="1" x14ac:dyDescent="0.3">
      <c r="A34" s="33"/>
      <c r="B34" s="34"/>
      <c r="C34" s="34"/>
      <c r="D34" s="34"/>
      <c r="E34" s="34"/>
      <c r="F34" s="35"/>
      <c r="G34" s="34"/>
      <c r="H34" s="34"/>
      <c r="I34" s="34"/>
      <c r="J34" s="34"/>
      <c r="K34" s="35"/>
      <c r="L34" s="34"/>
      <c r="M34" s="34"/>
    </row>
    <row r="35" spans="1:16" s="6" customFormat="1" x14ac:dyDescent="0.3">
      <c r="A35" s="29"/>
      <c r="B35" s="8" t="s">
        <v>7</v>
      </c>
      <c r="C35" s="8" t="s">
        <v>8</v>
      </c>
      <c r="D35" s="8" t="s">
        <v>9</v>
      </c>
      <c r="E35" s="8" t="s">
        <v>10</v>
      </c>
      <c r="F35" s="9" t="s">
        <v>11</v>
      </c>
      <c r="G35" s="8" t="s">
        <v>12</v>
      </c>
      <c r="H35" s="8" t="s">
        <v>13</v>
      </c>
      <c r="I35" s="8" t="s">
        <v>14</v>
      </c>
      <c r="J35" s="8" t="s">
        <v>15</v>
      </c>
      <c r="K35" s="9" t="s">
        <v>16</v>
      </c>
      <c r="L35" s="8" t="s">
        <v>17</v>
      </c>
      <c r="M35" s="8" t="s">
        <v>18</v>
      </c>
    </row>
    <row r="36" spans="1:16" s="6" customFormat="1" x14ac:dyDescent="0.3">
      <c r="A36" s="36" t="s">
        <v>41</v>
      </c>
      <c r="F36" s="32"/>
      <c r="K36" s="32"/>
    </row>
    <row r="37" spans="1:16" s="6" customFormat="1" ht="3" customHeight="1" x14ac:dyDescent="0.3">
      <c r="A37" s="29"/>
      <c r="F37" s="32"/>
      <c r="K37" s="32"/>
    </row>
    <row r="38" spans="1:16" s="6" customFormat="1" x14ac:dyDescent="0.3">
      <c r="A38" s="18" t="s">
        <v>42</v>
      </c>
      <c r="B38" s="37">
        <v>45521</v>
      </c>
      <c r="C38" s="37">
        <v>58038</v>
      </c>
      <c r="D38" s="37">
        <v>63517</v>
      </c>
      <c r="E38" s="37">
        <v>64855</v>
      </c>
      <c r="F38" s="15">
        <v>231931</v>
      </c>
      <c r="G38" s="37">
        <v>63289</v>
      </c>
      <c r="H38" s="37">
        <v>75556</v>
      </c>
      <c r="I38" s="37">
        <v>82793</v>
      </c>
      <c r="J38" s="37">
        <v>84297</v>
      </c>
      <c r="K38" s="15">
        <v>305935</v>
      </c>
      <c r="L38" s="37">
        <v>82745</v>
      </c>
      <c r="M38" s="37">
        <v>89854</v>
      </c>
      <c r="N38" s="16">
        <f>M38/L38-1</f>
        <v>8.5914556770801953E-2</v>
      </c>
      <c r="O38" s="16">
        <f>M38/H38-1</f>
        <v>0.18923712213457566</v>
      </c>
      <c r="P38" s="17"/>
    </row>
    <row r="39" spans="1:16" s="6" customFormat="1" x14ac:dyDescent="0.3">
      <c r="A39" s="18" t="s">
        <v>43</v>
      </c>
      <c r="B39" s="38">
        <v>30342</v>
      </c>
      <c r="C39" s="38">
        <v>39473</v>
      </c>
      <c r="D39" s="38">
        <v>41526</v>
      </c>
      <c r="E39" s="38">
        <v>37142</v>
      </c>
      <c r="F39" s="39">
        <v>148483</v>
      </c>
      <c r="G39" s="38">
        <v>37933</v>
      </c>
      <c r="H39" s="38">
        <v>42114</v>
      </c>
      <c r="I39" s="38">
        <v>51465</v>
      </c>
      <c r="J39" s="38">
        <v>50239</v>
      </c>
      <c r="K39" s="39">
        <v>181751</v>
      </c>
      <c r="L39" s="38">
        <v>58414</v>
      </c>
      <c r="M39" s="38">
        <v>61178</v>
      </c>
      <c r="N39" s="16">
        <f>M39/L39-1</f>
        <v>4.7317423905228306E-2</v>
      </c>
      <c r="O39" s="16">
        <f>M39/H39-1</f>
        <v>0.45267606971553409</v>
      </c>
      <c r="P39" s="17"/>
    </row>
    <row r="40" spans="1:16" s="6" customFormat="1" x14ac:dyDescent="0.3">
      <c r="A40" s="40" t="s">
        <v>44</v>
      </c>
      <c r="B40" s="41">
        <v>75863</v>
      </c>
      <c r="C40" s="41">
        <v>97511</v>
      </c>
      <c r="D40" s="41">
        <v>105043</v>
      </c>
      <c r="E40" s="41">
        <v>101997</v>
      </c>
      <c r="F40" s="22">
        <v>380414</v>
      </c>
      <c r="G40" s="41">
        <v>101222</v>
      </c>
      <c r="H40" s="41">
        <v>117670</v>
      </c>
      <c r="I40" s="41">
        <v>134258</v>
      </c>
      <c r="J40" s="41">
        <v>134536</v>
      </c>
      <c r="K40" s="22">
        <v>487686</v>
      </c>
      <c r="L40" s="41">
        <v>141159</v>
      </c>
      <c r="M40" s="41">
        <v>151032</v>
      </c>
      <c r="N40" s="16">
        <f>M40/L40-1</f>
        <v>6.994240537266494E-2</v>
      </c>
      <c r="O40" s="16">
        <f>M40/H40-1</f>
        <v>0.28352171326591313</v>
      </c>
      <c r="P40" s="17"/>
    </row>
    <row r="41" spans="1:16" s="6" customFormat="1" x14ac:dyDescent="0.3">
      <c r="A41" s="18" t="s">
        <v>45</v>
      </c>
      <c r="B41" s="38">
        <v>-9726</v>
      </c>
      <c r="C41" s="38">
        <v>-14144</v>
      </c>
      <c r="D41" s="38">
        <v>-10661</v>
      </c>
      <c r="E41" s="38">
        <v>-13502</v>
      </c>
      <c r="F41" s="39">
        <v>-48033</v>
      </c>
      <c r="G41" s="38">
        <v>-16132</v>
      </c>
      <c r="H41" s="38">
        <v>-20171</v>
      </c>
      <c r="I41" s="38">
        <v>-23020</v>
      </c>
      <c r="J41" s="38">
        <v>-22437</v>
      </c>
      <c r="K41" s="39">
        <v>-81760</v>
      </c>
      <c r="L41" s="38">
        <v>-26983</v>
      </c>
      <c r="M41" s="38">
        <v>-28044</v>
      </c>
      <c r="O41" s="21"/>
      <c r="P41" s="21"/>
    </row>
    <row r="42" spans="1:16" s="6" customFormat="1" ht="15" thickBot="1" x14ac:dyDescent="0.35">
      <c r="A42" s="13" t="s">
        <v>46</v>
      </c>
      <c r="B42" s="31">
        <v>66137</v>
      </c>
      <c r="C42" s="31">
        <v>83367</v>
      </c>
      <c r="D42" s="31">
        <v>94382</v>
      </c>
      <c r="E42" s="31">
        <v>88495</v>
      </c>
      <c r="F42" s="31">
        <v>332381</v>
      </c>
      <c r="G42" s="31">
        <v>85090</v>
      </c>
      <c r="H42" s="31">
        <v>97499</v>
      </c>
      <c r="I42" s="31">
        <v>111238</v>
      </c>
      <c r="J42" s="31">
        <v>112099</v>
      </c>
      <c r="K42" s="31">
        <v>405926</v>
      </c>
      <c r="L42" s="31">
        <v>114176</v>
      </c>
      <c r="M42" s="31">
        <v>122988</v>
      </c>
      <c r="N42" s="16">
        <f>M42/L42-1</f>
        <v>7.717909192825112E-2</v>
      </c>
      <c r="O42" s="16">
        <f>M42/H42-1</f>
        <v>0.26142832234176772</v>
      </c>
      <c r="P42" s="42"/>
    </row>
    <row r="43" spans="1:16" s="6" customFormat="1" ht="15" thickTop="1" x14ac:dyDescent="0.3">
      <c r="A43" s="13" t="s">
        <v>47</v>
      </c>
      <c r="B43" s="15">
        <v>20616</v>
      </c>
      <c r="C43" s="15">
        <v>25329</v>
      </c>
      <c r="D43" s="15">
        <v>30865</v>
      </c>
      <c r="E43" s="15">
        <v>23640</v>
      </c>
      <c r="F43" s="15">
        <v>100450</v>
      </c>
      <c r="G43" s="15">
        <v>21801</v>
      </c>
      <c r="H43" s="15">
        <v>21943</v>
      </c>
      <c r="I43" s="15">
        <v>28445</v>
      </c>
      <c r="J43" s="15">
        <v>27802</v>
      </c>
      <c r="K43" s="15">
        <v>99991</v>
      </c>
      <c r="L43" s="15">
        <v>31431</v>
      </c>
      <c r="M43" s="15">
        <v>33134</v>
      </c>
      <c r="N43" s="16">
        <f>M43/L43-1</f>
        <v>5.4182176831790274E-2</v>
      </c>
      <c r="O43" s="16">
        <f>M43/H43-1</f>
        <v>0.51000319008339789</v>
      </c>
      <c r="P43" s="17"/>
    </row>
    <row r="44" spans="1:16" s="6" customFormat="1" ht="15" thickBot="1" x14ac:dyDescent="0.35">
      <c r="A44" s="13"/>
      <c r="B44" s="41"/>
      <c r="C44" s="41"/>
      <c r="D44" s="41"/>
      <c r="E44" s="41"/>
      <c r="F44" s="22"/>
      <c r="G44" s="41"/>
      <c r="H44" s="41"/>
      <c r="I44" s="41"/>
      <c r="J44" s="41"/>
      <c r="K44" s="22"/>
      <c r="L44" s="41"/>
      <c r="M44" s="41"/>
    </row>
    <row r="45" spans="1:16" s="6" customFormat="1" x14ac:dyDescent="0.3">
      <c r="A45" s="33"/>
      <c r="B45" s="34"/>
      <c r="C45" s="34"/>
      <c r="D45" s="34"/>
      <c r="E45" s="34"/>
      <c r="F45" s="35"/>
      <c r="G45" s="34"/>
      <c r="H45" s="34"/>
      <c r="I45" s="34"/>
      <c r="J45" s="34"/>
      <c r="K45" s="35"/>
      <c r="L45" s="34"/>
      <c r="M45" s="34"/>
    </row>
    <row r="46" spans="1:16" s="6" customFormat="1" x14ac:dyDescent="0.3">
      <c r="A46" s="29"/>
      <c r="B46" s="8" t="s">
        <v>7</v>
      </c>
      <c r="C46" s="8" t="s">
        <v>8</v>
      </c>
      <c r="D46" s="8" t="s">
        <v>9</v>
      </c>
      <c r="E46" s="8" t="s">
        <v>10</v>
      </c>
      <c r="F46" s="9" t="s">
        <v>11</v>
      </c>
      <c r="G46" s="8" t="s">
        <v>12</v>
      </c>
      <c r="H46" s="8" t="s">
        <v>13</v>
      </c>
      <c r="I46" s="8" t="s">
        <v>14</v>
      </c>
      <c r="J46" s="8" t="s">
        <v>15</v>
      </c>
      <c r="K46" s="9" t="s">
        <v>16</v>
      </c>
      <c r="L46" s="8" t="s">
        <v>17</v>
      </c>
      <c r="M46" s="8" t="s">
        <v>18</v>
      </c>
    </row>
    <row r="47" spans="1:16" s="6" customFormat="1" ht="16.2" x14ac:dyDescent="0.3">
      <c r="A47" s="36" t="s">
        <v>48</v>
      </c>
      <c r="F47" s="32"/>
      <c r="K47" s="32"/>
    </row>
    <row r="48" spans="1:16" s="6" customFormat="1" ht="6" customHeight="1" x14ac:dyDescent="0.3">
      <c r="A48" s="29"/>
      <c r="F48" s="32"/>
      <c r="K48" s="32"/>
    </row>
    <row r="49" spans="1:16" s="6" customFormat="1" x14ac:dyDescent="0.3">
      <c r="A49" s="40" t="s">
        <v>49</v>
      </c>
      <c r="B49" s="37">
        <v>32579</v>
      </c>
      <c r="C49" s="37">
        <v>39617</v>
      </c>
      <c r="D49" s="37">
        <v>43701</v>
      </c>
      <c r="E49" s="37">
        <v>37530</v>
      </c>
      <c r="F49" s="15">
        <v>153427</v>
      </c>
      <c r="G49" s="37">
        <v>36513</v>
      </c>
      <c r="H49" s="37">
        <v>44448</v>
      </c>
      <c r="I49" s="37">
        <v>50646</v>
      </c>
      <c r="J49" s="37">
        <v>53466</v>
      </c>
      <c r="K49" s="15">
        <v>185073</v>
      </c>
      <c r="L49" s="37">
        <v>47593</v>
      </c>
      <c r="M49" s="37">
        <v>44925</v>
      </c>
      <c r="N49" s="16">
        <f>M49/L49-1</f>
        <v>-5.605866408925686E-2</v>
      </c>
      <c r="O49" s="16">
        <f>M49/H49-1</f>
        <v>1.073164146868244E-2</v>
      </c>
      <c r="P49" s="17"/>
    </row>
    <row r="50" spans="1:16" s="7" customFormat="1" x14ac:dyDescent="0.3">
      <c r="A50" s="43" t="s">
        <v>50</v>
      </c>
      <c r="B50" s="44">
        <v>0.49259869664484329</v>
      </c>
      <c r="C50" s="44">
        <v>0.47521201434620414</v>
      </c>
      <c r="D50" s="44">
        <v>0.46302261024347863</v>
      </c>
      <c r="E50" s="44">
        <v>0.4240917565964179</v>
      </c>
      <c r="F50" s="45">
        <v>0.46159979060174922</v>
      </c>
      <c r="G50" s="44">
        <v>0.42911035374309553</v>
      </c>
      <c r="H50" s="44">
        <v>0.45588159878562856</v>
      </c>
      <c r="I50" s="44">
        <v>0.45529405419011487</v>
      </c>
      <c r="J50" s="44">
        <v>0.47695340725608615</v>
      </c>
      <c r="K50" s="45">
        <v>0.45592792775037816</v>
      </c>
      <c r="L50" s="44">
        <v>0.4168389153587444</v>
      </c>
      <c r="M50" s="44">
        <v>0.3652795394672651</v>
      </c>
      <c r="N50" s="23">
        <f>(M50-L50)*10000</f>
        <v>-515.59375891479294</v>
      </c>
      <c r="O50" s="23">
        <f>(M50-H50)*10000</f>
        <v>-906.02059318363456</v>
      </c>
      <c r="P50" s="46"/>
    </row>
    <row r="51" spans="1:16" s="6" customFormat="1" ht="6" customHeight="1" x14ac:dyDescent="0.3">
      <c r="A51" s="29"/>
      <c r="B51" s="1"/>
      <c r="C51" s="1"/>
      <c r="D51" s="1"/>
      <c r="E51" s="1"/>
      <c r="F51" s="32"/>
      <c r="G51" s="1"/>
      <c r="H51" s="1"/>
      <c r="I51" s="1"/>
      <c r="J51" s="1"/>
      <c r="K51" s="32"/>
      <c r="L51" s="1"/>
      <c r="M51" s="1"/>
    </row>
    <row r="52" spans="1:16" s="6" customFormat="1" x14ac:dyDescent="0.3">
      <c r="A52" s="40" t="s">
        <v>51</v>
      </c>
      <c r="B52" s="37">
        <v>15828</v>
      </c>
      <c r="C52" s="37">
        <v>20308</v>
      </c>
      <c r="D52" s="37">
        <v>23534</v>
      </c>
      <c r="E52" s="37">
        <v>19758</v>
      </c>
      <c r="F52" s="15">
        <v>79428</v>
      </c>
      <c r="G52" s="37">
        <v>16370</v>
      </c>
      <c r="H52" s="37">
        <v>20891</v>
      </c>
      <c r="I52" s="37">
        <v>27769.842000000001</v>
      </c>
      <c r="J52" s="37">
        <v>28191</v>
      </c>
      <c r="K52" s="15">
        <v>93221.842000000004</v>
      </c>
      <c r="L52" s="37">
        <v>23308</v>
      </c>
      <c r="M52" s="37">
        <v>21324</v>
      </c>
      <c r="N52" s="16">
        <f>M52/L52-1</f>
        <v>-8.5120988501801942E-2</v>
      </c>
      <c r="O52" s="16">
        <f>M52/H52-1</f>
        <v>2.0726628691781102E-2</v>
      </c>
      <c r="P52" s="17"/>
    </row>
    <row r="53" spans="1:16" s="7" customFormat="1" x14ac:dyDescent="0.3">
      <c r="A53" s="43" t="s">
        <v>52</v>
      </c>
      <c r="B53" s="47">
        <v>0.23932140859125753</v>
      </c>
      <c r="C53" s="47">
        <v>0.2435975865750237</v>
      </c>
      <c r="D53" s="47">
        <v>0.24934839270199827</v>
      </c>
      <c r="E53" s="47">
        <v>0.22326685123453302</v>
      </c>
      <c r="F53" s="48">
        <v>0.23896672794172952</v>
      </c>
      <c r="G53" s="47">
        <v>0.1923845340227994</v>
      </c>
      <c r="H53" s="47">
        <v>0.21426886429604405</v>
      </c>
      <c r="I53" s="47">
        <v>0.24964348513997017</v>
      </c>
      <c r="J53" s="47">
        <v>0.25148306407728882</v>
      </c>
      <c r="K53" s="48">
        <v>0.22965230608534562</v>
      </c>
      <c r="L53" s="47">
        <v>0.20414097533632286</v>
      </c>
      <c r="M53" s="47">
        <v>0.1733827690506391</v>
      </c>
      <c r="N53" s="23">
        <f>(M53-L53)*10000</f>
        <v>-307.58206285683764</v>
      </c>
      <c r="O53" s="23">
        <f>(M53-H53)*10000</f>
        <v>-408.8609524540496</v>
      </c>
      <c r="P53" s="46"/>
    </row>
    <row r="55" spans="1:16" x14ac:dyDescent="0.3">
      <c r="A55" s="3" t="s">
        <v>53</v>
      </c>
      <c r="B55" s="37">
        <v>25146</v>
      </c>
      <c r="C55" s="37">
        <v>30612</v>
      </c>
      <c r="D55" s="37">
        <v>29341</v>
      </c>
      <c r="E55" s="37">
        <v>31567</v>
      </c>
      <c r="F55" s="15">
        <v>116666</v>
      </c>
      <c r="G55" s="37">
        <v>33227</v>
      </c>
      <c r="H55" s="37">
        <v>33572</v>
      </c>
      <c r="I55" s="37">
        <v>34159</v>
      </c>
      <c r="J55" s="37">
        <v>36131</v>
      </c>
      <c r="K55" s="15">
        <v>137089</v>
      </c>
      <c r="L55" s="37">
        <v>35449</v>
      </c>
      <c r="M55" s="37">
        <v>36305</v>
      </c>
      <c r="N55" s="16">
        <f>M55/L55-1</f>
        <v>2.4147366639397427E-2</v>
      </c>
      <c r="O55" s="16">
        <f>M55/H55-1</f>
        <v>8.1407124985106716E-2</v>
      </c>
      <c r="P55" s="3" t="s">
        <v>54</v>
      </c>
    </row>
    <row r="56" spans="1:16" x14ac:dyDescent="0.3">
      <c r="A56" s="3" t="s">
        <v>55</v>
      </c>
      <c r="B56" s="47">
        <v>0.38021077460423064</v>
      </c>
      <c r="C56" s="47">
        <v>0.36719565295620571</v>
      </c>
      <c r="D56" s="47">
        <v>0.31087495497022738</v>
      </c>
      <c r="E56" s="47">
        <v>0.35670941861122096</v>
      </c>
      <c r="F56" s="48">
        <v>0.35100080931220495</v>
      </c>
      <c r="G56" s="47">
        <v>0.39049241979080973</v>
      </c>
      <c r="H56" s="47">
        <v>0.3443317367357614</v>
      </c>
      <c r="I56" s="47">
        <v>0.307080314281091</v>
      </c>
      <c r="J56" s="47">
        <v>0.32231331233998517</v>
      </c>
      <c r="K56" s="48">
        <v>0.33771919019722807</v>
      </c>
      <c r="L56" s="47">
        <v>0.31047680773542602</v>
      </c>
      <c r="M56" s="47">
        <v>0.29519140078706868</v>
      </c>
      <c r="N56" s="23">
        <f>(M56-L56)*10000</f>
        <v>-152.8540694835734</v>
      </c>
      <c r="O56" s="23">
        <f>(M56-H56)*10000</f>
        <v>-491.40335948692717</v>
      </c>
    </row>
    <row r="57" spans="1:16" x14ac:dyDescent="0.3">
      <c r="I57" s="3" t="s">
        <v>56</v>
      </c>
      <c r="J57" s="49"/>
    </row>
    <row r="58" spans="1:16" x14ac:dyDescent="0.3">
      <c r="A58" s="3" t="s">
        <v>57</v>
      </c>
    </row>
    <row r="59" spans="1:16" x14ac:dyDescent="0.3">
      <c r="A59" s="3" t="s">
        <v>58</v>
      </c>
    </row>
    <row r="60" spans="1:16" ht="14.4" customHeight="1" x14ac:dyDescent="0.3">
      <c r="A60" s="99" t="s">
        <v>59</v>
      </c>
      <c r="B60" s="99"/>
      <c r="C60" s="99"/>
      <c r="D60" s="99"/>
      <c r="E60" s="99"/>
      <c r="F60" s="99"/>
      <c r="G60" s="99"/>
      <c r="H60" s="99"/>
      <c r="I60" s="99"/>
      <c r="J60" s="99"/>
      <c r="K60" s="99"/>
      <c r="L60" s="99"/>
      <c r="M60" s="99"/>
    </row>
    <row r="61" spans="1:16" x14ac:dyDescent="0.3">
      <c r="A61" s="99"/>
      <c r="B61" s="99"/>
      <c r="C61" s="99"/>
      <c r="D61" s="99"/>
      <c r="E61" s="99"/>
      <c r="F61" s="99"/>
      <c r="G61" s="99"/>
      <c r="H61" s="99"/>
      <c r="I61" s="99"/>
      <c r="J61" s="99"/>
      <c r="K61" s="99"/>
      <c r="L61" s="99"/>
      <c r="M61" s="99"/>
    </row>
  </sheetData>
  <mergeCells count="1">
    <mergeCell ref="A60:M61"/>
  </mergeCells>
  <hyperlinks>
    <hyperlink ref="K4" location="'&gt;&gt;Metrics Home&gt;&gt;'!A1" display="HOME" xr:uid="{DB688EA1-CC51-41D8-8414-1184134C9582}"/>
  </hyperlinks>
  <pageMargins left="0.2" right="0.2" top="0.25" bottom="0.25" header="0.3" footer="0.3"/>
  <pageSetup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2E8AA-E470-4B86-B070-992749D6347A}">
  <sheetPr>
    <tabColor rgb="FFFFFF00"/>
    <pageSetUpPr fitToPage="1"/>
  </sheetPr>
  <dimension ref="A2:Q50"/>
  <sheetViews>
    <sheetView showGridLines="0" zoomScale="110" zoomScaleNormal="110" workbookViewId="0">
      <selection activeCell="O7" sqref="O7:P7"/>
    </sheetView>
  </sheetViews>
  <sheetFormatPr defaultColWidth="8.5546875" defaultRowHeight="14.4" outlineLevelCol="1" x14ac:dyDescent="0.3"/>
  <cols>
    <col min="1" max="1" width="3.44140625" style="3" customWidth="1" outlineLevel="1"/>
    <col min="2" max="2" width="55.44140625" style="3" customWidth="1"/>
    <col min="3" max="6" width="9.88671875" style="3" hidden="1" customWidth="1" outlineLevel="1"/>
    <col min="7" max="7" width="11" style="3" hidden="1" customWidth="1" outlineLevel="1"/>
    <col min="8" max="8" width="9.88671875" style="3" bestFit="1" customWidth="1" collapsed="1"/>
    <col min="9" max="11" width="9.88671875" style="3" bestFit="1" customWidth="1"/>
    <col min="12" max="12" width="10.44140625" style="3" bestFit="1" customWidth="1"/>
    <col min="13" max="13" width="9.88671875" style="3" bestFit="1" customWidth="1" collapsed="1"/>
    <col min="14" max="14" width="9.88671875" style="3" customWidth="1"/>
    <col min="15" max="16" width="9.5546875" style="3" customWidth="1"/>
    <col min="17" max="16384" width="8.5546875" style="3"/>
  </cols>
  <sheetData>
    <row r="2" spans="2:16" x14ac:dyDescent="0.3">
      <c r="F2" s="50"/>
      <c r="G2" s="50"/>
      <c r="H2" s="50"/>
      <c r="I2" s="50"/>
      <c r="J2" s="50"/>
      <c r="K2" s="50"/>
      <c r="M2" s="50"/>
      <c r="N2" s="50"/>
    </row>
    <row r="3" spans="2:16" x14ac:dyDescent="0.3">
      <c r="F3" s="16"/>
      <c r="G3" s="16"/>
      <c r="H3" s="16"/>
      <c r="I3" s="16"/>
      <c r="J3" s="16"/>
      <c r="K3" s="16"/>
      <c r="M3" s="16"/>
      <c r="N3" s="16"/>
    </row>
    <row r="4" spans="2:16" x14ac:dyDescent="0.3">
      <c r="L4" s="5" t="s">
        <v>4</v>
      </c>
    </row>
    <row r="5" spans="2:16" x14ac:dyDescent="0.3">
      <c r="B5" s="6" t="s">
        <v>60</v>
      </c>
    </row>
    <row r="6" spans="2:16" x14ac:dyDescent="0.3">
      <c r="B6" s="7" t="s">
        <v>6</v>
      </c>
    </row>
    <row r="7" spans="2:16" s="6" customFormat="1" x14ac:dyDescent="0.3">
      <c r="C7" s="8" t="s">
        <v>7</v>
      </c>
      <c r="D7" s="8" t="s">
        <v>8</v>
      </c>
      <c r="E7" s="8" t="s">
        <v>9</v>
      </c>
      <c r="F7" s="8" t="s">
        <v>10</v>
      </c>
      <c r="G7" s="9" t="s">
        <v>11</v>
      </c>
      <c r="H7" s="8" t="s">
        <v>12</v>
      </c>
      <c r="I7" s="8" t="s">
        <v>13</v>
      </c>
      <c r="J7" s="8" t="s">
        <v>14</v>
      </c>
      <c r="K7" s="8" t="s">
        <v>15</v>
      </c>
      <c r="L7" s="9" t="s">
        <v>61</v>
      </c>
      <c r="M7" s="8" t="s">
        <v>17</v>
      </c>
      <c r="N7" s="8" t="s">
        <v>18</v>
      </c>
      <c r="O7" s="107" t="s">
        <v>19</v>
      </c>
      <c r="P7" s="107" t="s">
        <v>20</v>
      </c>
    </row>
    <row r="8" spans="2:16" x14ac:dyDescent="0.3">
      <c r="B8" s="51" t="s">
        <v>49</v>
      </c>
      <c r="G8" s="52"/>
      <c r="L8" s="52"/>
    </row>
    <row r="9" spans="2:16" ht="5.25" customHeight="1" x14ac:dyDescent="0.3">
      <c r="B9" s="53"/>
      <c r="G9" s="52"/>
      <c r="L9" s="52"/>
    </row>
    <row r="10" spans="2:16" x14ac:dyDescent="0.3">
      <c r="B10" s="54" t="s">
        <v>62</v>
      </c>
      <c r="C10" s="55">
        <v>29667</v>
      </c>
      <c r="D10" s="55">
        <v>34516</v>
      </c>
      <c r="E10" s="55">
        <v>40954</v>
      </c>
      <c r="F10" s="55">
        <v>30835</v>
      </c>
      <c r="G10" s="56">
        <v>135972</v>
      </c>
      <c r="H10" s="55">
        <v>23447</v>
      </c>
      <c r="I10" s="55">
        <v>32968</v>
      </c>
      <c r="J10" s="55">
        <v>36636</v>
      </c>
      <c r="K10" s="55">
        <v>41512</v>
      </c>
      <c r="L10" s="56">
        <v>134563</v>
      </c>
      <c r="M10" s="55">
        <v>35704</v>
      </c>
      <c r="N10" s="55">
        <v>28319</v>
      </c>
      <c r="O10" s="16">
        <f>N10/M10-1</f>
        <v>-0.2068395697961013</v>
      </c>
      <c r="P10" s="16">
        <f>N10/I10-1</f>
        <v>-0.14101553021111379</v>
      </c>
    </row>
    <row r="11" spans="2:16" x14ac:dyDescent="0.3">
      <c r="B11" s="57" t="s">
        <v>63</v>
      </c>
      <c r="C11" s="25">
        <v>0.44856887974961068</v>
      </c>
      <c r="D11" s="25">
        <v>0.41402473400746098</v>
      </c>
      <c r="E11" s="25">
        <v>0.43391748426606769</v>
      </c>
      <c r="F11" s="25">
        <v>0.34843776484547151</v>
      </c>
      <c r="G11" s="26">
        <v>0.40908475514545056</v>
      </c>
      <c r="H11" s="25">
        <v>0.27555529439417087</v>
      </c>
      <c r="I11" s="25">
        <v>0.33813680140309132</v>
      </c>
      <c r="J11" s="25">
        <v>0.32934788471565474</v>
      </c>
      <c r="K11" s="25">
        <v>0.3703155246701576</v>
      </c>
      <c r="L11" s="26">
        <v>0.33149638111379909</v>
      </c>
      <c r="M11" s="25">
        <v>0.312710201793722</v>
      </c>
      <c r="N11" s="25">
        <v>0.23025823657592612</v>
      </c>
      <c r="O11" s="23">
        <f>(N11-M11)*10000</f>
        <v>-824.51965217795885</v>
      </c>
      <c r="P11" s="23">
        <f>(N11-I11)*10000</f>
        <v>-1078.785648271652</v>
      </c>
    </row>
    <row r="12" spans="2:16" ht="8.25" customHeight="1" x14ac:dyDescent="0.3">
      <c r="B12" s="54"/>
      <c r="G12" s="58"/>
      <c r="L12" s="58"/>
    </row>
    <row r="13" spans="2:16" x14ac:dyDescent="0.3">
      <c r="B13" s="101" t="s">
        <v>64</v>
      </c>
      <c r="C13" s="27">
        <v>2162</v>
      </c>
      <c r="D13" s="27">
        <v>2387</v>
      </c>
      <c r="E13" s="27">
        <v>2063</v>
      </c>
      <c r="F13" s="27">
        <v>3000</v>
      </c>
      <c r="G13" s="28">
        <v>9612</v>
      </c>
      <c r="H13" s="27">
        <v>2943</v>
      </c>
      <c r="I13" s="27">
        <v>3953</v>
      </c>
      <c r="J13" s="27">
        <v>4722</v>
      </c>
      <c r="K13" s="27">
        <v>3742</v>
      </c>
      <c r="L13" s="28">
        <v>15360</v>
      </c>
      <c r="M13" s="27">
        <v>6327</v>
      </c>
      <c r="N13" s="27">
        <v>8503</v>
      </c>
    </row>
    <row r="14" spans="2:16" ht="4.5" customHeight="1" x14ac:dyDescent="0.3">
      <c r="B14" s="101"/>
      <c r="C14" s="27"/>
      <c r="D14" s="27"/>
      <c r="E14" s="27"/>
      <c r="F14" s="27"/>
      <c r="G14" s="28"/>
      <c r="H14" s="27"/>
      <c r="I14" s="27"/>
      <c r="J14" s="27"/>
      <c r="K14" s="27"/>
      <c r="L14" s="28"/>
      <c r="M14" s="27"/>
      <c r="N14" s="27"/>
    </row>
    <row r="15" spans="2:16" ht="15.75" customHeight="1" x14ac:dyDescent="0.3">
      <c r="B15" s="59" t="s">
        <v>65</v>
      </c>
      <c r="C15" s="27"/>
      <c r="D15" s="27"/>
      <c r="E15" s="27">
        <v>349</v>
      </c>
      <c r="F15" s="27">
        <v>2580</v>
      </c>
      <c r="G15" s="28">
        <v>2929</v>
      </c>
      <c r="H15" s="27">
        <v>3995</v>
      </c>
      <c r="I15" s="27">
        <v>3167</v>
      </c>
      <c r="J15" s="27">
        <v>2629</v>
      </c>
      <c r="K15" s="27">
        <v>1836</v>
      </c>
      <c r="L15" s="28">
        <v>11627</v>
      </c>
      <c r="M15" s="27">
        <v>50</v>
      </c>
      <c r="N15" s="27">
        <v>1931</v>
      </c>
    </row>
    <row r="16" spans="2:16" ht="16.2" x14ac:dyDescent="0.3">
      <c r="B16" s="60" t="s">
        <v>66</v>
      </c>
      <c r="C16" s="27"/>
      <c r="D16" s="27"/>
      <c r="E16" s="27"/>
      <c r="F16" s="27"/>
      <c r="G16" s="28"/>
      <c r="H16" s="27">
        <v>3923</v>
      </c>
      <c r="I16" s="27">
        <v>4248</v>
      </c>
      <c r="J16" s="27">
        <v>2610</v>
      </c>
      <c r="K16" s="27">
        <v>2263</v>
      </c>
      <c r="L16" s="28">
        <v>13044</v>
      </c>
      <c r="M16" s="27">
        <v>1570</v>
      </c>
      <c r="N16" s="27">
        <v>0</v>
      </c>
    </row>
    <row r="17" spans="2:16" ht="16.2" x14ac:dyDescent="0.3">
      <c r="B17" s="60" t="s">
        <v>67</v>
      </c>
      <c r="C17" s="27">
        <v>750</v>
      </c>
      <c r="D17" s="27">
        <v>2714</v>
      </c>
      <c r="E17" s="27">
        <v>335</v>
      </c>
      <c r="F17" s="27">
        <v>1115</v>
      </c>
      <c r="G17" s="28">
        <v>4914</v>
      </c>
      <c r="H17" s="27">
        <v>2204</v>
      </c>
      <c r="I17" s="27">
        <v>112</v>
      </c>
      <c r="J17" s="27">
        <v>4049</v>
      </c>
      <c r="K17" s="27">
        <v>4113</v>
      </c>
      <c r="L17" s="28">
        <v>10478</v>
      </c>
      <c r="M17" s="27">
        <v>3942</v>
      </c>
      <c r="N17" s="27">
        <v>6172</v>
      </c>
    </row>
    <row r="18" spans="2:16" ht="5.85" customHeight="1" x14ac:dyDescent="0.3">
      <c r="B18" s="53"/>
      <c r="C18" s="61"/>
      <c r="D18" s="61"/>
      <c r="E18" s="61"/>
      <c r="F18" s="61"/>
      <c r="G18" s="52"/>
      <c r="H18" s="61"/>
      <c r="I18" s="61"/>
      <c r="J18" s="61"/>
      <c r="K18" s="61"/>
      <c r="L18" s="52"/>
      <c r="M18" s="61"/>
      <c r="N18" s="61"/>
    </row>
    <row r="19" spans="2:16" x14ac:dyDescent="0.3">
      <c r="B19" s="62" t="s">
        <v>49</v>
      </c>
      <c r="C19" s="63">
        <v>32579</v>
      </c>
      <c r="D19" s="63">
        <v>39617</v>
      </c>
      <c r="E19" s="63">
        <v>43701</v>
      </c>
      <c r="F19" s="63">
        <v>37530</v>
      </c>
      <c r="G19" s="63">
        <v>153427</v>
      </c>
      <c r="H19" s="63">
        <v>36513</v>
      </c>
      <c r="I19" s="63">
        <v>44448</v>
      </c>
      <c r="J19" s="63">
        <v>50646</v>
      </c>
      <c r="K19" s="63">
        <v>53466</v>
      </c>
      <c r="L19" s="63">
        <v>185072</v>
      </c>
      <c r="M19" s="63">
        <v>47593</v>
      </c>
      <c r="N19" s="63">
        <v>44925</v>
      </c>
      <c r="O19" s="16">
        <f>N19/M19-1</f>
        <v>-5.605866408925686E-2</v>
      </c>
      <c r="P19" s="16">
        <f>N19/I19-1</f>
        <v>1.073164146868244E-2</v>
      </c>
    </row>
    <row r="20" spans="2:16" x14ac:dyDescent="0.3">
      <c r="B20" s="64" t="s">
        <v>50</v>
      </c>
      <c r="C20" s="65">
        <v>0.49259869664484329</v>
      </c>
      <c r="D20" s="65">
        <v>0.47521201434620414</v>
      </c>
      <c r="E20" s="65">
        <v>0.46302261024347863</v>
      </c>
      <c r="F20" s="65">
        <v>0.4240917565964179</v>
      </c>
      <c r="G20" s="65">
        <v>0.46159979060174922</v>
      </c>
      <c r="H20" s="65">
        <v>0.42911035374309553</v>
      </c>
      <c r="I20" s="65">
        <v>0.45588159878562856</v>
      </c>
      <c r="J20" s="65">
        <v>0.45529405419011487</v>
      </c>
      <c r="K20" s="65">
        <v>0.47695340725608615</v>
      </c>
      <c r="L20" s="65">
        <v>0.45592546424717806</v>
      </c>
      <c r="M20" s="65">
        <v>0.4168389153587444</v>
      </c>
      <c r="N20" s="65">
        <v>0.3652795394672651</v>
      </c>
      <c r="O20" s="23">
        <f>(N20-M20)*10000</f>
        <v>-515.59375891479294</v>
      </c>
      <c r="P20" s="23">
        <f>(N20-I20)*10000</f>
        <v>-906.02059318363456</v>
      </c>
    </row>
    <row r="21" spans="2:16" ht="15" thickBot="1" x14ac:dyDescent="0.35">
      <c r="B21" s="61"/>
      <c r="G21" s="52"/>
      <c r="L21" s="52"/>
    </row>
    <row r="22" spans="2:16" x14ac:dyDescent="0.3">
      <c r="B22" s="33"/>
      <c r="C22" s="34"/>
      <c r="D22" s="34"/>
      <c r="E22" s="34"/>
      <c r="F22" s="34"/>
      <c r="G22" s="35"/>
      <c r="H22" s="66"/>
      <c r="I22" s="34"/>
      <c r="J22" s="34"/>
      <c r="K22" s="34"/>
      <c r="L22" s="35"/>
      <c r="M22" s="66"/>
      <c r="N22" s="34"/>
    </row>
    <row r="23" spans="2:16" s="6" customFormat="1" x14ac:dyDescent="0.3">
      <c r="C23" s="8" t="s">
        <v>7</v>
      </c>
      <c r="D23" s="8" t="s">
        <v>8</v>
      </c>
      <c r="E23" s="8" t="s">
        <v>9</v>
      </c>
      <c r="F23" s="8" t="s">
        <v>10</v>
      </c>
      <c r="G23" s="9" t="s">
        <v>11</v>
      </c>
      <c r="H23" s="8" t="s">
        <v>12</v>
      </c>
      <c r="I23" s="8" t="s">
        <v>13</v>
      </c>
      <c r="J23" s="8" t="s">
        <v>14</v>
      </c>
      <c r="K23" s="8" t="s">
        <v>15</v>
      </c>
      <c r="L23" s="9" t="s">
        <v>61</v>
      </c>
      <c r="M23" s="8" t="s">
        <v>17</v>
      </c>
      <c r="N23" s="8" t="s">
        <v>18</v>
      </c>
    </row>
    <row r="24" spans="2:16" x14ac:dyDescent="0.3">
      <c r="B24" s="67" t="s">
        <v>51</v>
      </c>
      <c r="G24" s="68"/>
      <c r="L24" s="68"/>
    </row>
    <row r="25" spans="2:16" ht="5.25" customHeight="1" x14ac:dyDescent="0.3">
      <c r="B25" s="53"/>
      <c r="G25" s="52"/>
      <c r="L25" s="52"/>
    </row>
    <row r="26" spans="2:16" x14ac:dyDescent="0.3">
      <c r="B26" s="69" t="s">
        <v>68</v>
      </c>
      <c r="C26" s="55">
        <v>-48223</v>
      </c>
      <c r="D26" s="55">
        <v>-44897</v>
      </c>
      <c r="E26" s="55">
        <v>-13026</v>
      </c>
      <c r="F26" s="55">
        <v>-16511</v>
      </c>
      <c r="G26" s="56">
        <v>-122657</v>
      </c>
      <c r="H26" s="55">
        <v>-27815</v>
      </c>
      <c r="I26" s="55">
        <v>-21172</v>
      </c>
      <c r="J26" s="55">
        <v>-16862</v>
      </c>
      <c r="K26" s="55">
        <v>-15050</v>
      </c>
      <c r="L26" s="56">
        <v>-80899</v>
      </c>
      <c r="M26" s="55">
        <v>-18472</v>
      </c>
      <c r="N26" s="55">
        <v>841</v>
      </c>
      <c r="O26" s="50"/>
      <c r="P26" s="50"/>
    </row>
    <row r="27" spans="2:16" x14ac:dyDescent="0.3">
      <c r="B27" s="70" t="s">
        <v>69</v>
      </c>
      <c r="C27" s="71">
        <v>8976</v>
      </c>
      <c r="D27" s="71">
        <v>11995</v>
      </c>
      <c r="E27" s="71">
        <v>12307</v>
      </c>
      <c r="F27" s="71">
        <v>8442</v>
      </c>
      <c r="G27" s="28">
        <v>41720</v>
      </c>
      <c r="H27" s="71">
        <v>7107</v>
      </c>
      <c r="I27" s="71">
        <v>11472</v>
      </c>
      <c r="J27" s="71">
        <v>11178</v>
      </c>
      <c r="K27" s="71">
        <v>11936</v>
      </c>
      <c r="L27" s="28">
        <v>41693</v>
      </c>
      <c r="M27" s="71">
        <v>10017</v>
      </c>
      <c r="N27" s="71">
        <v>4737</v>
      </c>
      <c r="O27" s="50"/>
      <c r="P27" s="50"/>
    </row>
    <row r="28" spans="2:16" x14ac:dyDescent="0.3">
      <c r="B28" s="70" t="s">
        <v>70</v>
      </c>
      <c r="C28" s="71">
        <v>-80</v>
      </c>
      <c r="D28" s="71">
        <v>-82</v>
      </c>
      <c r="E28" s="71">
        <v>-44</v>
      </c>
      <c r="F28" s="71">
        <v>-50</v>
      </c>
      <c r="G28" s="28">
        <v>-256</v>
      </c>
      <c r="H28" s="71">
        <v>-103</v>
      </c>
      <c r="I28" s="71">
        <v>-151</v>
      </c>
      <c r="J28" s="71">
        <v>-273</v>
      </c>
      <c r="K28" s="71">
        <v>-229</v>
      </c>
      <c r="L28" s="28">
        <v>-756</v>
      </c>
      <c r="M28" s="71">
        <v>-265</v>
      </c>
      <c r="N28" s="71">
        <v>-24044</v>
      </c>
      <c r="O28" s="50"/>
      <c r="P28" s="50"/>
    </row>
    <row r="29" spans="2:16" x14ac:dyDescent="0.3">
      <c r="B29" s="70" t="s">
        <v>35</v>
      </c>
      <c r="C29" s="71">
        <v>7337</v>
      </c>
      <c r="D29" s="71">
        <v>36888</v>
      </c>
      <c r="E29" s="71">
        <v>12376</v>
      </c>
      <c r="F29" s="71">
        <v>7388</v>
      </c>
      <c r="G29" s="28">
        <v>63989</v>
      </c>
      <c r="H29" s="71">
        <v>6031</v>
      </c>
      <c r="I29" s="71">
        <v>9246</v>
      </c>
      <c r="J29" s="71">
        <v>8434</v>
      </c>
      <c r="K29" s="71">
        <v>8725</v>
      </c>
      <c r="L29" s="28">
        <v>32436</v>
      </c>
      <c r="M29" s="71">
        <v>8975</v>
      </c>
      <c r="N29" s="71">
        <v>10481</v>
      </c>
      <c r="O29" s="50"/>
      <c r="P29" s="50"/>
    </row>
    <row r="30" spans="2:16" x14ac:dyDescent="0.3">
      <c r="B30" s="70" t="s">
        <v>30</v>
      </c>
      <c r="C30" s="71">
        <v>4581</v>
      </c>
      <c r="D30" s="71">
        <v>4857</v>
      </c>
      <c r="E30" s="71">
        <v>4583</v>
      </c>
      <c r="F30" s="71">
        <v>5628</v>
      </c>
      <c r="G30" s="28">
        <v>19649</v>
      </c>
      <c r="H30" s="71">
        <v>5675</v>
      </c>
      <c r="I30" s="71">
        <v>7010</v>
      </c>
      <c r="J30" s="71">
        <v>7994</v>
      </c>
      <c r="K30" s="71">
        <v>8776</v>
      </c>
      <c r="L30" s="28">
        <v>29455</v>
      </c>
      <c r="M30" s="71">
        <v>13719</v>
      </c>
      <c r="N30" s="71">
        <v>15543</v>
      </c>
      <c r="O30" s="50"/>
      <c r="P30" s="50"/>
    </row>
    <row r="31" spans="2:16" ht="16.2" x14ac:dyDescent="0.3">
      <c r="B31" s="95" t="s">
        <v>71</v>
      </c>
      <c r="C31" s="71">
        <v>750</v>
      </c>
      <c r="D31" s="71">
        <v>2714</v>
      </c>
      <c r="E31" s="71">
        <v>335</v>
      </c>
      <c r="F31" s="71">
        <v>1115</v>
      </c>
      <c r="G31" s="28">
        <v>4914</v>
      </c>
      <c r="H31" s="71">
        <v>2204</v>
      </c>
      <c r="I31" s="71">
        <v>112</v>
      </c>
      <c r="J31" s="71">
        <v>4049</v>
      </c>
      <c r="K31" s="71">
        <v>4113</v>
      </c>
      <c r="L31" s="28">
        <v>10478</v>
      </c>
      <c r="M31" s="71">
        <v>3942</v>
      </c>
      <c r="N31" s="71">
        <v>6172</v>
      </c>
      <c r="O31" s="50"/>
      <c r="P31" s="50"/>
    </row>
    <row r="32" spans="2:16" x14ac:dyDescent="0.3">
      <c r="B32" s="70" t="s">
        <v>31</v>
      </c>
      <c r="C32" s="71">
        <v>2487</v>
      </c>
      <c r="D32" s="71">
        <v>1711</v>
      </c>
      <c r="E32" s="71">
        <v>2936</v>
      </c>
      <c r="F32" s="71">
        <v>11145</v>
      </c>
      <c r="G32" s="28">
        <v>18279</v>
      </c>
      <c r="H32" s="71">
        <v>6499</v>
      </c>
      <c r="I32" s="71">
        <v>7055</v>
      </c>
      <c r="J32" s="71">
        <v>6382</v>
      </c>
      <c r="K32" s="71">
        <v>3059</v>
      </c>
      <c r="L32" s="28">
        <v>22995</v>
      </c>
      <c r="M32" s="71">
        <v>3005</v>
      </c>
      <c r="N32" s="71">
        <v>4129</v>
      </c>
      <c r="O32" s="50"/>
      <c r="P32" s="50"/>
    </row>
    <row r="33" spans="2:17" ht="16.2" x14ac:dyDescent="0.3">
      <c r="B33" s="70" t="s">
        <v>72</v>
      </c>
      <c r="C33" s="71">
        <v>1311</v>
      </c>
      <c r="D33" s="71">
        <v>1716</v>
      </c>
      <c r="E33" s="71">
        <v>1227</v>
      </c>
      <c r="F33" s="71">
        <v>1211</v>
      </c>
      <c r="G33" s="28">
        <v>5465</v>
      </c>
      <c r="H33" s="71">
        <v>4760</v>
      </c>
      <c r="I33" s="71">
        <v>5364</v>
      </c>
      <c r="J33" s="71">
        <v>6563</v>
      </c>
      <c r="K33" s="71">
        <v>6903</v>
      </c>
      <c r="L33" s="28">
        <v>23590</v>
      </c>
      <c r="M33" s="71">
        <v>2527</v>
      </c>
      <c r="N33" s="71">
        <v>278</v>
      </c>
      <c r="O33" s="50"/>
      <c r="P33" s="50"/>
    </row>
    <row r="34" spans="2:17" ht="13.35" customHeight="1" x14ac:dyDescent="0.3">
      <c r="B34" s="70" t="s">
        <v>73</v>
      </c>
      <c r="C34" s="71"/>
      <c r="D34" s="71"/>
      <c r="E34" s="71"/>
      <c r="F34" s="71"/>
      <c r="G34" s="28"/>
      <c r="H34" s="71">
        <v>6194</v>
      </c>
      <c r="I34" s="71">
        <v>2027</v>
      </c>
      <c r="J34" s="71">
        <v>600.84199999999998</v>
      </c>
      <c r="K34" s="71">
        <v>63</v>
      </c>
      <c r="L34" s="28">
        <v>8884.8420000000006</v>
      </c>
      <c r="M34" s="71">
        <v>302</v>
      </c>
      <c r="N34" s="71">
        <v>2971</v>
      </c>
      <c r="O34" s="50"/>
      <c r="P34" s="50"/>
    </row>
    <row r="35" spans="2:17" ht="13.5" hidden="1" customHeight="1" x14ac:dyDescent="0.3">
      <c r="B35" s="72"/>
      <c r="C35" s="71">
        <v>2178</v>
      </c>
      <c r="D35" s="71">
        <v>5406</v>
      </c>
      <c r="E35" s="71">
        <v>2191</v>
      </c>
      <c r="F35" s="71">
        <v>1434</v>
      </c>
      <c r="G35" s="28">
        <v>11209</v>
      </c>
      <c r="O35" s="50"/>
      <c r="P35" s="50"/>
    </row>
    <row r="36" spans="2:17" x14ac:dyDescent="0.3">
      <c r="B36" s="73" t="s">
        <v>74</v>
      </c>
      <c r="C36" s="71"/>
      <c r="D36" s="71"/>
      <c r="E36" s="27">
        <v>649</v>
      </c>
      <c r="F36" s="27">
        <v>-44</v>
      </c>
      <c r="G36" s="28">
        <v>605</v>
      </c>
      <c r="H36" s="71">
        <v>818</v>
      </c>
      <c r="I36" s="71">
        <v>-72</v>
      </c>
      <c r="J36" s="27">
        <v>-296</v>
      </c>
      <c r="K36" s="27">
        <v>-105</v>
      </c>
      <c r="L36" s="28">
        <v>345</v>
      </c>
      <c r="M36" s="71">
        <v>-442</v>
      </c>
      <c r="N36" s="71">
        <v>216</v>
      </c>
      <c r="O36" s="50"/>
      <c r="P36" s="50"/>
    </row>
    <row r="37" spans="2:17" x14ac:dyDescent="0.3">
      <c r="B37" s="73" t="s">
        <v>75</v>
      </c>
      <c r="C37" s="71">
        <v>36511</v>
      </c>
      <c r="D37" s="71"/>
      <c r="E37" s="71"/>
      <c r="F37" s="71"/>
      <c r="G37" s="28">
        <v>36511</v>
      </c>
      <c r="H37" s="71">
        <v>5000</v>
      </c>
      <c r="I37" s="71"/>
      <c r="J37" s="71"/>
      <c r="K37" s="71"/>
      <c r="L37" s="28">
        <v>5000</v>
      </c>
      <c r="M37" s="71">
        <v>0</v>
      </c>
      <c r="N37" s="71">
        <v>0</v>
      </c>
      <c r="O37" s="50"/>
      <c r="P37" s="50"/>
    </row>
    <row r="38" spans="2:17" ht="5.25" customHeight="1" x14ac:dyDescent="0.3">
      <c r="L38" s="52"/>
      <c r="M38" s="61"/>
      <c r="N38" s="61"/>
    </row>
    <row r="39" spans="2:17" x14ac:dyDescent="0.3">
      <c r="B39" s="62" t="s">
        <v>51</v>
      </c>
      <c r="C39" s="63">
        <v>15828</v>
      </c>
      <c r="D39" s="63">
        <v>20308</v>
      </c>
      <c r="E39" s="63">
        <v>23534</v>
      </c>
      <c r="F39" s="63">
        <v>19758</v>
      </c>
      <c r="G39" s="63">
        <v>79428</v>
      </c>
      <c r="H39" s="63">
        <v>16370</v>
      </c>
      <c r="I39" s="63">
        <v>20891</v>
      </c>
      <c r="J39" s="63">
        <v>27769.842000000001</v>
      </c>
      <c r="K39" s="63">
        <v>28191</v>
      </c>
      <c r="L39" s="63">
        <v>93221.842000000004</v>
      </c>
      <c r="M39" s="63">
        <v>23308</v>
      </c>
      <c r="N39" s="63">
        <v>21324</v>
      </c>
      <c r="O39" s="16">
        <f>N39/M39-1</f>
        <v>-8.5120988501801942E-2</v>
      </c>
      <c r="P39" s="16">
        <f>N39/I39-1</f>
        <v>2.0726628691781102E-2</v>
      </c>
    </row>
    <row r="40" spans="2:17" x14ac:dyDescent="0.3">
      <c r="B40" s="64" t="s">
        <v>52</v>
      </c>
      <c r="C40" s="74">
        <v>0.23932140859125753</v>
      </c>
      <c r="D40" s="74">
        <v>0.2435975865750237</v>
      </c>
      <c r="E40" s="74">
        <v>0.24934839270199827</v>
      </c>
      <c r="F40" s="74">
        <v>0.22326685123453302</v>
      </c>
      <c r="G40" s="74">
        <v>0.23896672794172952</v>
      </c>
      <c r="H40" s="74">
        <v>0.1923845340227994</v>
      </c>
      <c r="I40" s="74">
        <v>0.21426886429604405</v>
      </c>
      <c r="J40" s="74">
        <v>0.24964348513997017</v>
      </c>
      <c r="K40" s="74">
        <v>0.25148306407728882</v>
      </c>
      <c r="L40" s="74">
        <v>0.22965230608534562</v>
      </c>
      <c r="M40" s="74">
        <v>0.20414097533632286</v>
      </c>
      <c r="N40" s="74">
        <v>0.1733827690506391</v>
      </c>
      <c r="O40" s="23">
        <f>(N40-M40)*10000</f>
        <v>-307.58206285683764</v>
      </c>
      <c r="P40" s="23">
        <f>(N40-I40)*10000</f>
        <v>-408.8609524540496</v>
      </c>
      <c r="Q40" s="75"/>
    </row>
    <row r="41" spans="2:17" x14ac:dyDescent="0.3">
      <c r="H41" s="16"/>
      <c r="I41" s="16"/>
      <c r="J41" s="16"/>
      <c r="K41" s="16"/>
      <c r="L41" s="16"/>
      <c r="M41" s="16"/>
      <c r="N41" s="16"/>
    </row>
    <row r="42" spans="2:17" ht="27.6" customHeight="1" x14ac:dyDescent="0.3">
      <c r="B42" s="99" t="s">
        <v>76</v>
      </c>
      <c r="C42" s="99"/>
      <c r="D42" s="99"/>
      <c r="E42" s="99"/>
      <c r="F42" s="99"/>
      <c r="G42" s="99"/>
      <c r="H42" s="99"/>
      <c r="I42" s="99"/>
      <c r="J42" s="99"/>
      <c r="K42" s="99"/>
      <c r="L42" s="99"/>
      <c r="M42" s="99"/>
      <c r="N42" s="99"/>
    </row>
    <row r="43" spans="2:17" ht="13.2" customHeight="1" x14ac:dyDescent="0.3">
      <c r="B43" s="99" t="s">
        <v>77</v>
      </c>
      <c r="C43" s="99"/>
      <c r="D43" s="99"/>
      <c r="E43" s="99"/>
      <c r="F43" s="99"/>
      <c r="G43" s="99"/>
      <c r="H43" s="99"/>
      <c r="I43" s="99"/>
      <c r="J43" s="99"/>
      <c r="K43" s="99"/>
      <c r="L43" s="99"/>
      <c r="M43" s="99"/>
      <c r="N43" s="99"/>
    </row>
    <row r="44" spans="2:17" ht="60.75" customHeight="1" x14ac:dyDescent="0.3">
      <c r="B44" s="99" t="s">
        <v>78</v>
      </c>
      <c r="C44" s="99"/>
      <c r="D44" s="99"/>
      <c r="E44" s="99"/>
      <c r="F44" s="99"/>
      <c r="G44" s="99"/>
      <c r="H44" s="99"/>
      <c r="I44" s="99"/>
      <c r="J44" s="99"/>
      <c r="K44" s="99"/>
      <c r="L44" s="99"/>
      <c r="M44" s="99"/>
      <c r="N44" s="99"/>
    </row>
    <row r="45" spans="2:17" ht="37.5" customHeight="1" x14ac:dyDescent="0.3">
      <c r="B45" s="100" t="s">
        <v>79</v>
      </c>
      <c r="C45" s="100"/>
      <c r="D45" s="100"/>
      <c r="E45" s="100"/>
      <c r="F45" s="100"/>
      <c r="G45" s="100"/>
      <c r="H45" s="100"/>
      <c r="I45" s="100"/>
      <c r="J45" s="100"/>
      <c r="K45" s="100"/>
      <c r="L45" s="100"/>
      <c r="M45" s="100"/>
      <c r="N45" s="100"/>
    </row>
    <row r="46" spans="2:17" x14ac:dyDescent="0.3">
      <c r="B46" s="100"/>
      <c r="C46" s="100"/>
      <c r="D46" s="100"/>
      <c r="E46" s="100"/>
      <c r="F46" s="100"/>
      <c r="G46" s="100"/>
      <c r="H46" s="100"/>
      <c r="I46" s="100"/>
      <c r="J46" s="100"/>
      <c r="K46" s="100"/>
      <c r="L46" s="77"/>
    </row>
    <row r="47" spans="2:17" x14ac:dyDescent="0.3">
      <c r="B47" s="77"/>
      <c r="C47" s="77"/>
      <c r="D47" s="77"/>
      <c r="E47" s="77"/>
      <c r="F47" s="77"/>
      <c r="G47" s="77"/>
      <c r="H47" s="78"/>
      <c r="I47" s="77"/>
      <c r="J47" s="77"/>
      <c r="K47" s="77"/>
      <c r="L47" s="79"/>
      <c r="M47" s="78"/>
      <c r="N47" s="77"/>
    </row>
    <row r="48" spans="2:17" x14ac:dyDescent="0.3">
      <c r="B48" s="76"/>
      <c r="C48" s="76"/>
      <c r="D48" s="76"/>
      <c r="E48" s="76"/>
      <c r="F48" s="76"/>
      <c r="G48" s="76"/>
      <c r="H48" s="76"/>
      <c r="I48" s="76"/>
      <c r="J48" s="76"/>
      <c r="K48" s="76"/>
      <c r="L48" s="76"/>
      <c r="M48" s="76"/>
      <c r="N48" s="76"/>
    </row>
    <row r="49" spans="2:14" x14ac:dyDescent="0.3">
      <c r="B49" s="76"/>
      <c r="C49" s="76"/>
      <c r="D49" s="76"/>
      <c r="E49" s="76"/>
      <c r="F49" s="76"/>
      <c r="G49" s="76"/>
      <c r="H49" s="76"/>
      <c r="I49" s="76"/>
      <c r="J49" s="76"/>
      <c r="K49" s="76"/>
      <c r="L49" s="76"/>
      <c r="M49" s="76"/>
      <c r="N49" s="76"/>
    </row>
    <row r="50" spans="2:14" x14ac:dyDescent="0.3">
      <c r="B50" s="76"/>
      <c r="C50" s="76"/>
      <c r="D50" s="76"/>
      <c r="E50" s="76"/>
      <c r="F50" s="76"/>
      <c r="G50" s="76"/>
      <c r="H50" s="76"/>
      <c r="I50" s="76"/>
      <c r="J50" s="76"/>
      <c r="K50" s="76"/>
      <c r="L50" s="76"/>
      <c r="M50" s="76"/>
      <c r="N50" s="76"/>
    </row>
  </sheetData>
  <mergeCells count="6">
    <mergeCell ref="B46:K46"/>
    <mergeCell ref="B13:B14"/>
    <mergeCell ref="B42:N42"/>
    <mergeCell ref="B43:N43"/>
    <mergeCell ref="B44:N44"/>
    <mergeCell ref="B45:N45"/>
  </mergeCells>
  <hyperlinks>
    <hyperlink ref="L4" location="'&gt;&gt;Metrics Home&gt;&gt;'!A1" display="HOME" xr:uid="{87EE8D96-29E8-4267-8124-65652097D9DD}"/>
  </hyperlinks>
  <pageMargins left="0.2" right="0.2" top="0.25" bottom="0.25" header="0.3" footer="0.3"/>
  <pageSetup scale="42" orientation="landscape"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1D8A5-4C90-44C6-91F5-C2F39B088AAA}">
  <sheetPr>
    <tabColor rgb="FFFFFF00"/>
    <pageSetUpPr fitToPage="1"/>
  </sheetPr>
  <dimension ref="A4:M44"/>
  <sheetViews>
    <sheetView showGridLines="0" zoomScale="85" zoomScaleNormal="85" workbookViewId="0">
      <selection activeCell="H25" sqref="H25"/>
    </sheetView>
  </sheetViews>
  <sheetFormatPr defaultColWidth="8.5546875" defaultRowHeight="14.4" outlineLevelRow="1" outlineLevelCol="1" x14ac:dyDescent="0.3"/>
  <cols>
    <col min="1" max="1" width="52" style="3" customWidth="1"/>
    <col min="2" max="2" width="9" style="3" hidden="1" customWidth="1" outlineLevel="1"/>
    <col min="3" max="3" width="10.44140625" style="3" hidden="1" customWidth="1" outlineLevel="1"/>
    <col min="4" max="4" width="9.44140625" style="3" hidden="1" customWidth="1" outlineLevel="1"/>
    <col min="5" max="5" width="11.44140625" style="3" hidden="1" customWidth="1" outlineLevel="1"/>
    <col min="6" max="6" width="10" style="3" hidden="1" customWidth="1" outlineLevel="1"/>
    <col min="7" max="7" width="12.44140625" style="3" customWidth="1" collapsed="1"/>
    <col min="8" max="8" width="10.44140625" style="3" customWidth="1"/>
    <col min="9" max="9" width="9.44140625" style="3" customWidth="1"/>
    <col min="10" max="10" width="11.44140625" style="3" customWidth="1"/>
    <col min="11" max="11" width="10" style="3" bestFit="1" customWidth="1"/>
    <col min="12" max="12" width="12.44140625" style="3" customWidth="1" collapsed="1"/>
    <col min="13" max="13" width="10.44140625" style="3" customWidth="1"/>
    <col min="14" max="16384" width="8.5546875" style="3"/>
  </cols>
  <sheetData>
    <row r="4" spans="1:13" x14ac:dyDescent="0.3">
      <c r="K4" s="5" t="s">
        <v>4</v>
      </c>
    </row>
    <row r="5" spans="1:13" x14ac:dyDescent="0.3">
      <c r="A5" s="6" t="s">
        <v>80</v>
      </c>
    </row>
    <row r="6" spans="1:13" x14ac:dyDescent="0.3">
      <c r="A6" s="102" t="s">
        <v>81</v>
      </c>
    </row>
    <row r="7" spans="1:13" x14ac:dyDescent="0.3">
      <c r="A7" s="102"/>
    </row>
    <row r="8" spans="1:13" s="6" customFormat="1" x14ac:dyDescent="0.3">
      <c r="B8" s="8" t="s">
        <v>7</v>
      </c>
      <c r="C8" s="8" t="s">
        <v>8</v>
      </c>
      <c r="D8" s="8" t="s">
        <v>9</v>
      </c>
      <c r="E8" s="8" t="s">
        <v>10</v>
      </c>
      <c r="F8" s="9" t="s">
        <v>11</v>
      </c>
      <c r="G8" s="8" t="s">
        <v>12</v>
      </c>
      <c r="H8" s="8" t="s">
        <v>13</v>
      </c>
      <c r="I8" s="8" t="s">
        <v>14</v>
      </c>
      <c r="J8" s="8" t="s">
        <v>15</v>
      </c>
      <c r="K8" s="9" t="s">
        <v>61</v>
      </c>
      <c r="L8" s="8" t="s">
        <v>17</v>
      </c>
      <c r="M8" s="8" t="s">
        <v>18</v>
      </c>
    </row>
    <row r="9" spans="1:13" s="6" customFormat="1" x14ac:dyDescent="0.3">
      <c r="A9" s="10" t="s">
        <v>82</v>
      </c>
      <c r="F9" s="32"/>
      <c r="K9" s="32"/>
    </row>
    <row r="10" spans="1:13" s="6" customFormat="1" ht="5.25" customHeight="1" x14ac:dyDescent="0.3">
      <c r="A10" s="10"/>
      <c r="F10" s="32"/>
      <c r="K10" s="32"/>
    </row>
    <row r="11" spans="1:13" s="6" customFormat="1" x14ac:dyDescent="0.3">
      <c r="A11" s="80" t="s">
        <v>42</v>
      </c>
      <c r="B11" s="81">
        <v>45521</v>
      </c>
      <c r="C11" s="81">
        <v>58038</v>
      </c>
      <c r="D11" s="81">
        <v>63517</v>
      </c>
      <c r="E11" s="81">
        <v>64855</v>
      </c>
      <c r="F11" s="81">
        <v>231931</v>
      </c>
      <c r="G11" s="81">
        <v>63289</v>
      </c>
      <c r="H11" s="81">
        <v>75556</v>
      </c>
      <c r="I11" s="81">
        <v>82793</v>
      </c>
      <c r="J11" s="81">
        <v>84297</v>
      </c>
      <c r="K11" s="81">
        <v>305935</v>
      </c>
      <c r="L11" s="81">
        <v>82745</v>
      </c>
      <c r="M11" s="81">
        <v>89854</v>
      </c>
    </row>
    <row r="12" spans="1:13" s="6" customFormat="1" x14ac:dyDescent="0.3">
      <c r="A12" s="82" t="s">
        <v>83</v>
      </c>
      <c r="B12" s="83"/>
      <c r="C12" s="83">
        <v>0.2749719909492323</v>
      </c>
      <c r="D12" s="83">
        <v>9.4403666563286137E-2</v>
      </c>
      <c r="E12" s="83">
        <v>2.1065226632240197E-2</v>
      </c>
      <c r="F12" s="84"/>
      <c r="G12" s="83">
        <v>-2.4146172230360086E-2</v>
      </c>
      <c r="H12" s="83">
        <v>0.19382515129011368</v>
      </c>
      <c r="I12" s="83">
        <v>9.5783260098470047E-2</v>
      </c>
      <c r="J12" s="83">
        <v>1.8165786962665909E-2</v>
      </c>
      <c r="K12" s="84"/>
      <c r="L12" s="83">
        <v>-1.8411094107738113E-2</v>
      </c>
      <c r="M12" s="83">
        <v>8.5914556770801953E-2</v>
      </c>
    </row>
    <row r="13" spans="1:13" s="6" customFormat="1" ht="7.5" customHeight="1" x14ac:dyDescent="0.3">
      <c r="F13" s="32"/>
      <c r="K13" s="32"/>
    </row>
    <row r="14" spans="1:13" s="6" customFormat="1" outlineLevel="1" x14ac:dyDescent="0.3">
      <c r="A14" s="6" t="s">
        <v>84</v>
      </c>
      <c r="B14" s="85"/>
      <c r="C14" s="85"/>
      <c r="D14" s="85"/>
      <c r="E14" s="87"/>
      <c r="F14" s="86"/>
      <c r="G14" s="85"/>
      <c r="H14" s="85"/>
      <c r="I14" s="85"/>
      <c r="J14" s="87"/>
      <c r="K14" s="86"/>
      <c r="L14" s="85"/>
      <c r="M14" s="96"/>
    </row>
    <row r="15" spans="1:13" s="6" customFormat="1" x14ac:dyDescent="0.3">
      <c r="A15" s="3" t="s">
        <v>85</v>
      </c>
      <c r="B15" s="50">
        <v>14375.052631578948</v>
      </c>
      <c r="C15" s="50">
        <v>13929.119999999999</v>
      </c>
      <c r="D15" s="50">
        <v>14945.176470588236</v>
      </c>
      <c r="E15" s="50">
        <v>14684.150943396226</v>
      </c>
      <c r="F15" s="89">
        <v>28991.375</v>
      </c>
      <c r="G15" s="50">
        <v>12657.8</v>
      </c>
      <c r="H15" s="50">
        <v>14623.741935483869</v>
      </c>
      <c r="I15" s="50">
        <v>15284.861538461537</v>
      </c>
      <c r="J15" s="50">
        <v>14247.380281690141</v>
      </c>
      <c r="K15" s="89">
        <v>28459.069767441855</v>
      </c>
      <c r="L15" s="50">
        <v>13239.2</v>
      </c>
      <c r="M15" s="50">
        <v>11594.064516129032</v>
      </c>
    </row>
    <row r="16" spans="1:13" s="6" customFormat="1" ht="7.5" customHeight="1" x14ac:dyDescent="0.3">
      <c r="F16" s="32"/>
      <c r="K16" s="32"/>
    </row>
    <row r="17" spans="1:13" s="6" customFormat="1" ht="16.2" x14ac:dyDescent="0.3">
      <c r="A17" s="84" t="s">
        <v>86</v>
      </c>
      <c r="B17" s="90">
        <v>15</v>
      </c>
      <c r="C17" s="90">
        <v>18</v>
      </c>
      <c r="D17" s="90">
        <v>18</v>
      </c>
      <c r="E17" s="90">
        <v>20</v>
      </c>
      <c r="F17" s="90">
        <v>20</v>
      </c>
      <c r="G17" s="90">
        <v>20</v>
      </c>
      <c r="H17" s="90">
        <v>21</v>
      </c>
      <c r="I17" s="90">
        <v>22</v>
      </c>
      <c r="J17" s="90">
        <v>24</v>
      </c>
      <c r="K17" s="90">
        <v>24</v>
      </c>
      <c r="L17" s="90">
        <f>SUM(L18:L24)</f>
        <v>26</v>
      </c>
      <c r="M17" s="90">
        <f>SUM(M18:M24)</f>
        <v>31</v>
      </c>
    </row>
    <row r="18" spans="1:13" s="6" customFormat="1" x14ac:dyDescent="0.3">
      <c r="A18" s="88" t="s">
        <v>87</v>
      </c>
      <c r="B18" s="27">
        <v>7</v>
      </c>
      <c r="C18" s="27">
        <v>8</v>
      </c>
      <c r="D18" s="27">
        <v>8</v>
      </c>
      <c r="E18" s="27">
        <v>8</v>
      </c>
      <c r="F18" s="28">
        <v>8</v>
      </c>
      <c r="G18" s="97">
        <v>8</v>
      </c>
      <c r="H18" s="97">
        <v>8</v>
      </c>
      <c r="I18" s="97">
        <v>8</v>
      </c>
      <c r="J18" s="97">
        <v>8</v>
      </c>
      <c r="K18" s="98">
        <v>8</v>
      </c>
      <c r="L18" s="97">
        <v>8</v>
      </c>
      <c r="M18" s="97">
        <v>9</v>
      </c>
    </row>
    <row r="19" spans="1:13" s="6" customFormat="1" x14ac:dyDescent="0.3">
      <c r="A19" s="88" t="s">
        <v>88</v>
      </c>
      <c r="B19" s="27">
        <v>0</v>
      </c>
      <c r="C19" s="27">
        <v>1</v>
      </c>
      <c r="D19" s="27">
        <v>1</v>
      </c>
      <c r="E19" s="27">
        <v>2</v>
      </c>
      <c r="F19" s="28">
        <v>2</v>
      </c>
      <c r="G19" s="97">
        <v>2</v>
      </c>
      <c r="H19" s="97">
        <v>2</v>
      </c>
      <c r="I19" s="97">
        <v>2</v>
      </c>
      <c r="J19" s="97">
        <v>2</v>
      </c>
      <c r="K19" s="98">
        <v>2</v>
      </c>
      <c r="L19" s="97">
        <v>3</v>
      </c>
      <c r="M19" s="97">
        <v>3</v>
      </c>
    </row>
    <row r="20" spans="1:13" s="6" customFormat="1" x14ac:dyDescent="0.3">
      <c r="A20" s="88" t="s">
        <v>89</v>
      </c>
      <c r="B20" s="27">
        <v>1</v>
      </c>
      <c r="C20" s="27">
        <v>2</v>
      </c>
      <c r="D20" s="27">
        <v>2</v>
      </c>
      <c r="E20" s="27">
        <v>2</v>
      </c>
      <c r="F20" s="28">
        <v>2</v>
      </c>
      <c r="G20" s="97">
        <v>2</v>
      </c>
      <c r="H20" s="97">
        <v>2</v>
      </c>
      <c r="I20" s="97">
        <v>3</v>
      </c>
      <c r="J20" s="97">
        <v>3</v>
      </c>
      <c r="K20" s="98">
        <v>3</v>
      </c>
      <c r="L20" s="97">
        <v>3</v>
      </c>
      <c r="M20" s="97">
        <v>3</v>
      </c>
    </row>
    <row r="21" spans="1:13" s="6" customFormat="1" x14ac:dyDescent="0.3">
      <c r="A21" s="88" t="s">
        <v>90</v>
      </c>
      <c r="B21" s="27"/>
      <c r="C21" s="27"/>
      <c r="D21" s="27"/>
      <c r="E21" s="27"/>
      <c r="F21" s="28"/>
      <c r="G21" s="105">
        <v>0</v>
      </c>
      <c r="H21" s="105">
        <v>0</v>
      </c>
      <c r="I21" s="105">
        <v>0</v>
      </c>
      <c r="J21" s="105">
        <v>0</v>
      </c>
      <c r="K21" s="106">
        <v>0</v>
      </c>
      <c r="L21" s="105">
        <v>0</v>
      </c>
      <c r="M21" s="97">
        <v>4</v>
      </c>
    </row>
    <row r="22" spans="1:13" s="6" customFormat="1" x14ac:dyDescent="0.3">
      <c r="A22" s="88" t="s">
        <v>91</v>
      </c>
      <c r="B22" s="27">
        <v>6</v>
      </c>
      <c r="C22" s="27">
        <v>6</v>
      </c>
      <c r="D22" s="27">
        <v>6</v>
      </c>
      <c r="E22" s="27">
        <v>6</v>
      </c>
      <c r="F22" s="28">
        <v>6</v>
      </c>
      <c r="G22" s="97">
        <v>6</v>
      </c>
      <c r="H22" s="97">
        <v>7</v>
      </c>
      <c r="I22" s="97">
        <v>7</v>
      </c>
      <c r="J22" s="97">
        <v>7</v>
      </c>
      <c r="K22" s="98">
        <v>7</v>
      </c>
      <c r="L22" s="97">
        <v>8</v>
      </c>
      <c r="M22" s="97">
        <v>8</v>
      </c>
    </row>
    <row r="23" spans="1:13" s="6" customFormat="1" x14ac:dyDescent="0.3">
      <c r="A23" s="88" t="s">
        <v>97</v>
      </c>
      <c r="B23" s="27">
        <v>1</v>
      </c>
      <c r="C23" s="27">
        <v>1</v>
      </c>
      <c r="D23" s="27">
        <v>1</v>
      </c>
      <c r="E23" s="27">
        <v>2</v>
      </c>
      <c r="F23" s="28">
        <v>2</v>
      </c>
      <c r="G23" s="97">
        <v>2</v>
      </c>
      <c r="H23" s="97">
        <v>2</v>
      </c>
      <c r="I23" s="97">
        <v>2</v>
      </c>
      <c r="J23" s="97">
        <v>2</v>
      </c>
      <c r="K23" s="98">
        <v>2</v>
      </c>
      <c r="L23" s="97">
        <v>2</v>
      </c>
      <c r="M23" s="97">
        <v>2</v>
      </c>
    </row>
    <row r="24" spans="1:13" s="6" customFormat="1" ht="15" customHeight="1" outlineLevel="1" x14ac:dyDescent="0.3">
      <c r="A24" s="88" t="s">
        <v>92</v>
      </c>
      <c r="B24" s="27">
        <v>0</v>
      </c>
      <c r="C24" s="27">
        <v>0</v>
      </c>
      <c r="D24" s="27">
        <v>0</v>
      </c>
      <c r="E24" s="27">
        <v>0</v>
      </c>
      <c r="F24" s="28">
        <v>0</v>
      </c>
      <c r="G24" s="103">
        <v>0</v>
      </c>
      <c r="H24" s="103">
        <v>0</v>
      </c>
      <c r="I24" s="103">
        <v>0</v>
      </c>
      <c r="J24" s="97">
        <v>2</v>
      </c>
      <c r="K24" s="98">
        <v>2</v>
      </c>
      <c r="L24" s="97">
        <v>2</v>
      </c>
      <c r="M24" s="97">
        <v>2</v>
      </c>
    </row>
    <row r="25" spans="1:13" s="6" customFormat="1" ht="15" thickBot="1" x14ac:dyDescent="0.35">
      <c r="A25" s="88"/>
      <c r="B25" s="27"/>
      <c r="C25" s="27"/>
      <c r="D25" s="87"/>
      <c r="E25" s="87"/>
      <c r="F25" s="28"/>
      <c r="G25" s="27"/>
      <c r="H25" s="27"/>
      <c r="I25" s="87"/>
      <c r="J25" s="87"/>
      <c r="K25" s="28"/>
      <c r="L25" s="27"/>
      <c r="M25" s="27"/>
    </row>
    <row r="26" spans="1:13" x14ac:dyDescent="0.3">
      <c r="A26" s="91"/>
      <c r="B26" s="91"/>
      <c r="C26" s="91"/>
      <c r="D26" s="91"/>
      <c r="E26" s="91"/>
      <c r="F26" s="92"/>
      <c r="G26" s="91"/>
      <c r="H26" s="91"/>
      <c r="I26" s="91"/>
      <c r="J26" s="91"/>
      <c r="K26" s="92"/>
      <c r="L26" s="91"/>
      <c r="M26" s="91"/>
    </row>
    <row r="27" spans="1:13" s="6" customFormat="1" x14ac:dyDescent="0.3">
      <c r="B27" s="8" t="s">
        <v>7</v>
      </c>
      <c r="C27" s="8" t="s">
        <v>8</v>
      </c>
      <c r="D27" s="8" t="s">
        <v>9</v>
      </c>
      <c r="E27" s="8" t="s">
        <v>10</v>
      </c>
      <c r="F27" s="9" t="s">
        <v>11</v>
      </c>
      <c r="G27" s="8" t="s">
        <v>12</v>
      </c>
      <c r="H27" s="8" t="s">
        <v>13</v>
      </c>
      <c r="I27" s="8" t="s">
        <v>14</v>
      </c>
      <c r="J27" s="8" t="s">
        <v>15</v>
      </c>
      <c r="K27" s="9" t="s">
        <v>61</v>
      </c>
      <c r="L27" s="8" t="s">
        <v>17</v>
      </c>
      <c r="M27" s="8" t="s">
        <v>18</v>
      </c>
    </row>
    <row r="28" spans="1:13" s="6" customFormat="1" x14ac:dyDescent="0.3">
      <c r="A28" s="10" t="s">
        <v>93</v>
      </c>
      <c r="F28" s="32"/>
      <c r="K28" s="32"/>
    </row>
    <row r="29" spans="1:13" s="6" customFormat="1" ht="5.25" customHeight="1" x14ac:dyDescent="0.3">
      <c r="A29" s="10"/>
      <c r="F29" s="32"/>
      <c r="K29" s="32"/>
    </row>
    <row r="30" spans="1:13" s="6" customFormat="1" x14ac:dyDescent="0.3">
      <c r="A30" s="80" t="s">
        <v>43</v>
      </c>
      <c r="B30" s="81">
        <v>30342</v>
      </c>
      <c r="C30" s="81">
        <v>39473</v>
      </c>
      <c r="D30" s="81">
        <v>41526</v>
      </c>
      <c r="E30" s="81">
        <v>37142</v>
      </c>
      <c r="F30" s="81">
        <v>148483</v>
      </c>
      <c r="G30" s="81">
        <v>37933</v>
      </c>
      <c r="H30" s="81">
        <v>42114</v>
      </c>
      <c r="I30" s="81">
        <v>51465</v>
      </c>
      <c r="J30" s="81">
        <v>50239</v>
      </c>
      <c r="K30" s="81">
        <v>181751</v>
      </c>
      <c r="L30" s="81">
        <v>58414</v>
      </c>
      <c r="M30" s="81">
        <v>61178</v>
      </c>
    </row>
    <row r="31" spans="1:13" s="6" customFormat="1" x14ac:dyDescent="0.3">
      <c r="A31" s="82" t="s">
        <v>83</v>
      </c>
      <c r="B31" s="93"/>
      <c r="C31" s="93">
        <v>0.30093599630874701</v>
      </c>
      <c r="D31" s="93">
        <v>5.2010234844070524E-2</v>
      </c>
      <c r="E31" s="93">
        <v>-0.10557241246448013</v>
      </c>
      <c r="F31" s="84"/>
      <c r="G31" s="93">
        <v>2.1296645307199435E-2</v>
      </c>
      <c r="H31" s="93">
        <v>0.11022065220256771</v>
      </c>
      <c r="I31" s="93">
        <v>0.22204017666334241</v>
      </c>
      <c r="J31" s="93">
        <v>-2.3822014961624394E-2</v>
      </c>
      <c r="K31" s="94">
        <v>0.22405258514442727</v>
      </c>
      <c r="L31" s="93">
        <v>0.16272218794163895</v>
      </c>
      <c r="M31" s="93">
        <v>4.7317423905228306E-2</v>
      </c>
    </row>
    <row r="32" spans="1:13" s="6" customFormat="1" ht="7.5" customHeight="1" x14ac:dyDescent="0.3">
      <c r="F32" s="32"/>
      <c r="K32" s="32"/>
    </row>
    <row r="33" spans="1:13" s="6" customFormat="1" ht="16.350000000000001" customHeight="1" x14ac:dyDescent="0.3">
      <c r="A33" s="80" t="s">
        <v>94</v>
      </c>
      <c r="B33" s="81">
        <v>20616</v>
      </c>
      <c r="C33" s="81">
        <v>25329</v>
      </c>
      <c r="D33" s="81">
        <v>30865</v>
      </c>
      <c r="E33" s="81">
        <v>23640</v>
      </c>
      <c r="F33" s="81">
        <v>100450</v>
      </c>
      <c r="G33" s="81">
        <v>21801</v>
      </c>
      <c r="H33" s="81">
        <v>21943</v>
      </c>
      <c r="I33" s="81">
        <v>28445</v>
      </c>
      <c r="J33" s="81">
        <v>27802</v>
      </c>
      <c r="K33" s="81">
        <v>99991</v>
      </c>
      <c r="L33" s="81">
        <v>31431</v>
      </c>
      <c r="M33" s="81">
        <v>33134</v>
      </c>
    </row>
    <row r="34" spans="1:13" s="6" customFormat="1" ht="16.350000000000001" customHeight="1" x14ac:dyDescent="0.3">
      <c r="A34" s="80" t="s">
        <v>95</v>
      </c>
      <c r="B34" s="81">
        <v>9726</v>
      </c>
      <c r="C34" s="81">
        <v>14144</v>
      </c>
      <c r="D34" s="81">
        <v>10661</v>
      </c>
      <c r="E34" s="81">
        <v>13502</v>
      </c>
      <c r="F34" s="81">
        <v>48033</v>
      </c>
      <c r="G34" s="81">
        <v>16132</v>
      </c>
      <c r="H34" s="81">
        <v>20171</v>
      </c>
      <c r="I34" s="81">
        <v>23020</v>
      </c>
      <c r="J34" s="81">
        <v>22437</v>
      </c>
      <c r="K34" s="81">
        <v>81760</v>
      </c>
      <c r="L34" s="81">
        <v>26983</v>
      </c>
      <c r="M34" s="81">
        <v>28044</v>
      </c>
    </row>
    <row r="35" spans="1:13" s="6" customFormat="1" ht="17.25" customHeight="1" x14ac:dyDescent="0.3">
      <c r="A35" s="82" t="s">
        <v>83</v>
      </c>
      <c r="B35" s="93"/>
      <c r="C35" s="93">
        <v>0.22860884749708954</v>
      </c>
      <c r="D35" s="93">
        <v>0.21856370168581463</v>
      </c>
      <c r="E35" s="93">
        <v>-0.23408391381824067</v>
      </c>
      <c r="F35" s="84"/>
      <c r="G35" s="93">
        <v>-7.7791878172588813E-2</v>
      </c>
      <c r="H35" s="93">
        <v>6.5134626851979238E-3</v>
      </c>
      <c r="I35" s="93">
        <v>0.29631317504443322</v>
      </c>
      <c r="J35" s="93">
        <v>-2.2605027245561571E-2</v>
      </c>
      <c r="K35" s="94">
        <v>-4.5694375311100544E-3</v>
      </c>
      <c r="L35" s="93">
        <v>0.1305301776850587</v>
      </c>
      <c r="M35" s="93">
        <v>5.4182176831790274E-2</v>
      </c>
    </row>
    <row r="36" spans="1:13" s="6" customFormat="1" ht="7.5" customHeight="1" x14ac:dyDescent="0.3">
      <c r="F36" s="32"/>
      <c r="K36" s="32"/>
    </row>
    <row r="37" spans="1:13" s="6" customFormat="1" outlineLevel="1" x14ac:dyDescent="0.3">
      <c r="F37" s="32"/>
      <c r="K37" s="32"/>
    </row>
    <row r="38" spans="1:13" s="1" customFormat="1" x14ac:dyDescent="0.3">
      <c r="A38" s="84" t="s">
        <v>96</v>
      </c>
      <c r="B38" s="90">
        <v>75700</v>
      </c>
      <c r="C38" s="90">
        <v>90700</v>
      </c>
      <c r="D38" s="90">
        <v>117700</v>
      </c>
      <c r="E38" s="90">
        <v>175700</v>
      </c>
      <c r="F38" s="90">
        <v>175700</v>
      </c>
      <c r="G38" s="90">
        <v>212700</v>
      </c>
      <c r="H38" s="90">
        <v>212700</v>
      </c>
      <c r="I38" s="90">
        <v>216700</v>
      </c>
      <c r="J38" s="90">
        <v>244700</v>
      </c>
      <c r="K38" s="90">
        <v>244700</v>
      </c>
      <c r="L38" s="90">
        <v>244700</v>
      </c>
      <c r="M38" s="90">
        <v>244700</v>
      </c>
    </row>
    <row r="39" spans="1:13" s="1" customFormat="1" x14ac:dyDescent="0.3">
      <c r="A39" s="88" t="s">
        <v>87</v>
      </c>
      <c r="B39" s="27">
        <v>55000</v>
      </c>
      <c r="C39" s="27">
        <v>55000</v>
      </c>
      <c r="D39" s="27">
        <v>55000</v>
      </c>
      <c r="E39" s="27">
        <v>113000</v>
      </c>
      <c r="F39" s="28">
        <v>113000</v>
      </c>
      <c r="G39" s="27">
        <v>113000</v>
      </c>
      <c r="H39" s="27">
        <v>113000</v>
      </c>
      <c r="I39" s="104">
        <v>113000</v>
      </c>
      <c r="J39" s="27">
        <v>113000</v>
      </c>
      <c r="K39" s="28">
        <v>113000</v>
      </c>
      <c r="L39" s="27">
        <v>113000</v>
      </c>
      <c r="M39" s="27">
        <v>113000</v>
      </c>
    </row>
    <row r="40" spans="1:13" s="1" customFormat="1" x14ac:dyDescent="0.3">
      <c r="A40" s="88" t="s">
        <v>88</v>
      </c>
      <c r="B40" s="27">
        <v>17000</v>
      </c>
      <c r="C40" s="27">
        <v>17000</v>
      </c>
      <c r="D40" s="27">
        <v>17000</v>
      </c>
      <c r="E40" s="27">
        <v>17000</v>
      </c>
      <c r="F40" s="28">
        <v>17000</v>
      </c>
      <c r="G40" s="27">
        <v>54000</v>
      </c>
      <c r="H40" s="27">
        <v>54000</v>
      </c>
      <c r="I40" s="27">
        <v>54000</v>
      </c>
      <c r="J40" s="27">
        <v>54000</v>
      </c>
      <c r="K40" s="28">
        <v>54000</v>
      </c>
      <c r="L40" s="27">
        <v>54000</v>
      </c>
      <c r="M40" s="27">
        <v>54000</v>
      </c>
    </row>
    <row r="41" spans="1:13" s="1" customFormat="1" x14ac:dyDescent="0.3">
      <c r="A41" s="88" t="s">
        <v>89</v>
      </c>
      <c r="B41" s="27">
        <v>2000</v>
      </c>
      <c r="C41" s="27">
        <v>2000</v>
      </c>
      <c r="D41" s="27">
        <v>16000</v>
      </c>
      <c r="E41" s="27">
        <v>16000</v>
      </c>
      <c r="F41" s="28">
        <v>16000</v>
      </c>
      <c r="G41" s="27">
        <v>16000</v>
      </c>
      <c r="H41" s="27">
        <v>16000</v>
      </c>
      <c r="I41" s="27">
        <v>20000</v>
      </c>
      <c r="J41" s="27">
        <v>42000</v>
      </c>
      <c r="K41" s="28">
        <v>42000</v>
      </c>
      <c r="L41" s="27">
        <v>42000</v>
      </c>
      <c r="M41" s="27">
        <v>42000</v>
      </c>
    </row>
    <row r="42" spans="1:13" s="1" customFormat="1" x14ac:dyDescent="0.3">
      <c r="A42" s="88" t="s">
        <v>91</v>
      </c>
      <c r="B42" s="27">
        <v>0</v>
      </c>
      <c r="C42" s="27">
        <v>15000</v>
      </c>
      <c r="D42" s="27">
        <v>28000</v>
      </c>
      <c r="E42" s="27">
        <v>28000</v>
      </c>
      <c r="F42" s="28">
        <v>28000</v>
      </c>
      <c r="G42" s="27">
        <v>28000</v>
      </c>
      <c r="H42" s="27">
        <v>28000</v>
      </c>
      <c r="I42" s="27">
        <v>28000</v>
      </c>
      <c r="J42" s="27">
        <v>28000</v>
      </c>
      <c r="K42" s="28">
        <v>28000</v>
      </c>
      <c r="L42" s="27">
        <v>28000</v>
      </c>
      <c r="M42" s="27">
        <v>28000</v>
      </c>
    </row>
    <row r="43" spans="1:13" s="1" customFormat="1" x14ac:dyDescent="0.3">
      <c r="A43" s="88" t="s">
        <v>97</v>
      </c>
      <c r="B43" s="27">
        <v>1700</v>
      </c>
      <c r="C43" s="27">
        <v>1700</v>
      </c>
      <c r="D43" s="27">
        <v>1700</v>
      </c>
      <c r="E43" s="27">
        <v>1700</v>
      </c>
      <c r="F43" s="28">
        <v>1700</v>
      </c>
      <c r="G43" s="27">
        <v>1700</v>
      </c>
      <c r="H43" s="27">
        <v>1700</v>
      </c>
      <c r="I43" s="27">
        <v>1700</v>
      </c>
      <c r="J43" s="27">
        <v>1700</v>
      </c>
      <c r="K43" s="28">
        <v>1700</v>
      </c>
      <c r="L43" s="27">
        <v>1700</v>
      </c>
      <c r="M43" s="27">
        <v>1700</v>
      </c>
    </row>
    <row r="44" spans="1:13" s="1" customFormat="1" x14ac:dyDescent="0.3">
      <c r="A44" s="88" t="s">
        <v>92</v>
      </c>
      <c r="B44" s="27"/>
      <c r="C44" s="27"/>
      <c r="D44" s="27"/>
      <c r="E44" s="27"/>
      <c r="F44" s="28"/>
      <c r="G44" s="27">
        <v>0</v>
      </c>
      <c r="H44" s="27">
        <v>0</v>
      </c>
      <c r="I44" s="27">
        <v>0</v>
      </c>
      <c r="J44" s="27">
        <v>6000</v>
      </c>
      <c r="K44" s="28">
        <v>6000</v>
      </c>
      <c r="L44" s="27">
        <v>6000</v>
      </c>
      <c r="M44" s="27">
        <v>6000</v>
      </c>
    </row>
  </sheetData>
  <mergeCells count="1">
    <mergeCell ref="A6:A7"/>
  </mergeCells>
  <hyperlinks>
    <hyperlink ref="K4" location="'&gt;&gt;Metrics Home&gt;&gt;'!A1" display="HOME" xr:uid="{1ACE1E69-EABB-4EED-BD9E-3BA1ECD5A417}"/>
  </hyperlinks>
  <pageMargins left="0.2" right="0.2" top="0.25" bottom="0.25" header="0.3" footer="0.3"/>
  <pageSetup scale="6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6D1960146A8D44B8E3DF7EEC180126" ma:contentTypeVersion="17" ma:contentTypeDescription="Create a new document." ma:contentTypeScope="" ma:versionID="2263f3d370a48ffb0418a97fd7994d51">
  <xsd:schema xmlns:xsd="http://www.w3.org/2001/XMLSchema" xmlns:xs="http://www.w3.org/2001/XMLSchema" xmlns:p="http://schemas.microsoft.com/office/2006/metadata/properties" xmlns:ns2="f38da7ce-f6fd-40f4-9978-d2b0dd665447" xmlns:ns3="f51ad710-171d-4a01-95d8-150e09d6e53d" targetNamespace="http://schemas.microsoft.com/office/2006/metadata/properties" ma:root="true" ma:fieldsID="127c1881bf8ad8702053cf9c30145904" ns2:_="" ns3:_="">
    <xsd:import namespace="f38da7ce-f6fd-40f4-9978-d2b0dd665447"/>
    <xsd:import namespace="f51ad710-171d-4a01-95d8-150e09d6e53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8da7ce-f6fd-40f4-9978-d2b0dd6654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aec58f-08ee-455e-9cca-b1daafc2fc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51ad710-171d-4a01-95d8-150e09d6e53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5797d38-e30f-4304-97f5-34789f0f413e}" ma:internalName="TaxCatchAll" ma:showField="CatchAllData" ma:web="f51ad710-171d-4a01-95d8-150e09d6e5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38da7ce-f6fd-40f4-9978-d2b0dd665447">
      <Terms xmlns="http://schemas.microsoft.com/office/infopath/2007/PartnerControls"/>
    </lcf76f155ced4ddcb4097134ff3c332f>
    <TaxCatchAll xmlns="f51ad710-171d-4a01-95d8-150e09d6e53d" xsi:nil="true"/>
    <SharedWithUsers xmlns="f51ad710-171d-4a01-95d8-150e09d6e53d">
      <UserInfo>
        <DisplayName>Colin Felleman</DisplayName>
        <AccountId>170</AccountId>
        <AccountType/>
      </UserInfo>
      <UserInfo>
        <DisplayName>Laura Warren</DisplayName>
        <AccountId>150</AccountId>
        <AccountType/>
      </UserInfo>
    </SharedWithUsers>
  </documentManagement>
</p:properties>
</file>

<file path=customXml/itemProps1.xml><?xml version="1.0" encoding="utf-8"?>
<ds:datastoreItem xmlns:ds="http://schemas.openxmlformats.org/officeDocument/2006/customXml" ds:itemID="{32C01873-1BB7-4B12-BC68-0B8D84427B13}">
  <ds:schemaRefs>
    <ds:schemaRef ds:uri="http://schemas.microsoft.com/sharepoint/v3/contenttype/forms"/>
  </ds:schemaRefs>
</ds:datastoreItem>
</file>

<file path=customXml/itemProps2.xml><?xml version="1.0" encoding="utf-8"?>
<ds:datastoreItem xmlns:ds="http://schemas.openxmlformats.org/officeDocument/2006/customXml" ds:itemID="{185C0C8C-105D-4598-8745-9CDAD57706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38da7ce-f6fd-40f4-9978-d2b0dd665447"/>
    <ds:schemaRef ds:uri="f51ad710-171d-4a01-95d8-150e09d6e5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9FAC7A-16B9-4404-B3C3-65971E3468BD}">
  <ds:schemaRefs>
    <ds:schemaRef ds:uri="http://schemas.openxmlformats.org/package/2006/metadata/core-properties"/>
    <ds:schemaRef ds:uri="http://schemas.microsoft.com/office/2006/metadata/properties"/>
    <ds:schemaRef ds:uri="f38da7ce-f6fd-40f4-9978-d2b0dd665447"/>
    <ds:schemaRef ds:uri="http://purl.org/dc/elements/1.1/"/>
    <ds:schemaRef ds:uri="http://www.w3.org/XML/1998/namespace"/>
    <ds:schemaRef ds:uri="http://schemas.microsoft.com/office/infopath/2007/PartnerControls"/>
    <ds:schemaRef ds:uri="http://schemas.microsoft.com/office/2006/documentManagement/types"/>
    <ds:schemaRef ds:uri="http://purl.org/dc/terms/"/>
    <ds:schemaRef ds:uri="f51ad710-171d-4a01-95d8-150e09d6e53d"/>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&gt;&gt;Metrics Home&gt;&gt;</vt:lpstr>
      <vt:lpstr>P&amp;L</vt:lpstr>
      <vt:lpstr>Non-GAAP</vt:lpstr>
      <vt:lpstr>Operating Metrics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Rebecca Conti Koar</dc:creator>
  <cp:keywords/>
  <dc:description/>
  <cp:lastModifiedBy>Daniel Neville</cp:lastModifiedBy>
  <cp:revision/>
  <dcterms:created xsi:type="dcterms:W3CDTF">2023-07-29T22:00:09Z</dcterms:created>
  <dcterms:modified xsi:type="dcterms:W3CDTF">2023-08-08T18:36:40Z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0x0101000A6D1960146A8D44B8E3DF7EEC180126</vt:lpwstr>
  </property>
  <property fmtid="{D5CDD505-2E9C-101B-9397-08002B2CF9AE}" pid="3" name="MediaServiceImageTags">
    <vt:lpwstr/>
  </property>
</Properties>
</file>